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" i="1" l="1"/>
  <c r="E31" i="1"/>
  <c r="F30" i="1"/>
  <c r="E30" i="1"/>
  <c r="F29" i="1"/>
  <c r="E29" i="1"/>
  <c r="F28" i="1"/>
  <c r="E28" i="1"/>
  <c r="E27" i="1"/>
  <c r="F26" i="1"/>
  <c r="E26" i="1"/>
  <c r="F25" i="1"/>
  <c r="E25" i="1"/>
  <c r="F24" i="1"/>
  <c r="E24" i="1"/>
  <c r="D23" i="1"/>
  <c r="C23" i="1"/>
  <c r="E23" i="1" s="1"/>
  <c r="E22" i="1"/>
  <c r="D22" i="1"/>
  <c r="C22" i="1"/>
  <c r="F22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4" i="1"/>
  <c r="F13" i="1"/>
  <c r="E13" i="1"/>
  <c r="F12" i="1"/>
  <c r="E12" i="1"/>
  <c r="F11" i="1"/>
  <c r="E11" i="1"/>
  <c r="F10" i="1"/>
  <c r="E10" i="1"/>
  <c r="F9" i="1"/>
  <c r="E9" i="1"/>
  <c r="F8" i="1"/>
  <c r="D8" i="1"/>
  <c r="E8" i="1" s="1"/>
  <c r="C8" i="1"/>
  <c r="D7" i="1"/>
  <c r="E7" i="1" s="1"/>
  <c r="C7" i="1"/>
  <c r="F7" i="1" l="1"/>
  <c r="F23" i="1"/>
</calcChain>
</file>

<file path=xl/sharedStrings.xml><?xml version="1.0" encoding="utf-8"?>
<sst xmlns="http://schemas.openxmlformats.org/spreadsheetml/2006/main" count="33" uniqueCount="33">
  <si>
    <t>Анализ</t>
  </si>
  <si>
    <t xml:space="preserve"> поступления доходов в бюджет МО ГО "Вуктыл" по видам доходов за 1 полугодие 2018 года в сравнении с соответствующим периодом 2017 года</t>
  </si>
  <si>
    <t>руб.</t>
  </si>
  <si>
    <t xml:space="preserve">Наименование </t>
  </si>
  <si>
    <t>Поступление за 1 полугодие 2017 года</t>
  </si>
  <si>
    <t>Поступление за 1 полугодие 2018 года</t>
  </si>
  <si>
    <t>Отклонение, руб.</t>
  </si>
  <si>
    <t>Отклонение, %</t>
  </si>
  <si>
    <t>ВСЕГО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</si>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</sst>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7" x14ac:knownFonts="1">
    <font>
      <sz val="11"/>
      <color rgb="FF000000"/>
      <name val="Calibri"/>
      <family val="2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left"/>
    </xf>
    <xf numFmtId="4" fontId="5" fillId="2" borderId="2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65" fontId="5" fillId="0" borderId="3" xfId="1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center"/>
    </xf>
    <xf numFmtId="0" fontId="2" fillId="2" borderId="0" xfId="1" applyFont="1" applyFill="1" applyBorder="1" applyAlignment="1">
      <alignment horizont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abSelected="1" topLeftCell="A4" zoomScaleNormal="100" workbookViewId="0">
      <selection activeCell="F15" sqref="F15"/>
    </sheetView>
  </sheetViews>
  <sheetFormatPr defaultRowHeight="15" x14ac:dyDescent="0.25"/>
  <cols>
    <col min="1" max="1" width="4.5703125" customWidth="1"/>
    <col min="2" max="2" width="32.42578125" customWidth="1"/>
    <col min="3" max="3" width="16.5703125" customWidth="1"/>
    <col min="4" max="4" width="16.28515625" customWidth="1"/>
    <col min="5" max="5" width="14.5703125" customWidth="1"/>
    <col min="6" max="6" width="13.5703125" customWidth="1"/>
    <col min="7" max="1025" width="8.7109375" customWidth="1"/>
  </cols>
  <sheetData>
    <row r="1" spans="2:6" ht="15.75" x14ac:dyDescent="0.25">
      <c r="B1" s="20" t="s">
        <v>0</v>
      </c>
      <c r="C1" s="20"/>
      <c r="D1" s="20"/>
      <c r="E1" s="20"/>
      <c r="F1" s="20"/>
    </row>
    <row r="2" spans="2:6" ht="34.5" customHeight="1" x14ac:dyDescent="0.25">
      <c r="B2" s="21" t="s">
        <v>1</v>
      </c>
      <c r="C2" s="21"/>
      <c r="D2" s="21"/>
      <c r="E2" s="21"/>
      <c r="F2" s="21"/>
    </row>
    <row r="3" spans="2:6" x14ac:dyDescent="0.25">
      <c r="B3" s="1"/>
      <c r="C3" s="1"/>
      <c r="D3" s="1"/>
      <c r="E3" s="1"/>
    </row>
    <row r="4" spans="2:6" x14ac:dyDescent="0.25">
      <c r="B4" s="1"/>
      <c r="C4" s="1"/>
      <c r="D4" s="1"/>
      <c r="F4" s="2" t="s">
        <v>2</v>
      </c>
    </row>
    <row r="5" spans="2:6" ht="9.75" customHeight="1" x14ac:dyDescent="0.25">
      <c r="B5" s="1"/>
      <c r="C5" s="1"/>
      <c r="D5" s="1"/>
      <c r="E5" s="2"/>
    </row>
    <row r="6" spans="2:6" ht="38.25" x14ac:dyDescent="0.25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2:6" x14ac:dyDescent="0.25">
      <c r="B7" s="4" t="s">
        <v>8</v>
      </c>
      <c r="C7" s="5">
        <f>C8+C22</f>
        <v>285278986.94999999</v>
      </c>
      <c r="D7" s="5">
        <f>SUM(D8+D22)</f>
        <v>303674657.93000007</v>
      </c>
      <c r="E7" s="6">
        <f t="shared" ref="E7:E31" si="0">D7-C7</f>
        <v>18395670.980000079</v>
      </c>
      <c r="F7" s="7">
        <f t="shared" ref="F7:F13" si="1">D7/C7*100</f>
        <v>106.44830913649599</v>
      </c>
    </row>
    <row r="8" spans="2:6" ht="36.75" customHeight="1" x14ac:dyDescent="0.25">
      <c r="B8" s="8" t="s">
        <v>9</v>
      </c>
      <c r="C8" s="9">
        <f>C9+C10+C11+C12+C13+C14+C15+C16+C17+C18+C19+C20+C21</f>
        <v>111685425.46999998</v>
      </c>
      <c r="D8" s="9">
        <f>D9+D10+D11+D12+D13+D14+D15+D16+D17+D18+D19+D20+D21</f>
        <v>103021595.89000002</v>
      </c>
      <c r="E8" s="6">
        <f t="shared" si="0"/>
        <v>-8663829.5799999684</v>
      </c>
      <c r="F8" s="7">
        <f t="shared" si="1"/>
        <v>92.242649796479341</v>
      </c>
    </row>
    <row r="9" spans="2:6" ht="33.75" customHeight="1" x14ac:dyDescent="0.25">
      <c r="B9" s="8" t="s">
        <v>10</v>
      </c>
      <c r="C9" s="9">
        <v>79007706.489999995</v>
      </c>
      <c r="D9" s="9">
        <v>73248222.280000001</v>
      </c>
      <c r="E9" s="6">
        <f t="shared" si="0"/>
        <v>-5759484.2099999934</v>
      </c>
      <c r="F9" s="7">
        <f t="shared" si="1"/>
        <v>92.710224779491639</v>
      </c>
    </row>
    <row r="10" spans="2:6" ht="70.5" customHeight="1" x14ac:dyDescent="0.25">
      <c r="B10" s="8" t="s">
        <v>11</v>
      </c>
      <c r="C10" s="9">
        <v>2514069.2799999998</v>
      </c>
      <c r="D10" s="9">
        <v>2631153.0099999998</v>
      </c>
      <c r="E10" s="6">
        <f t="shared" si="0"/>
        <v>117083.72999999998</v>
      </c>
      <c r="F10" s="7">
        <f t="shared" si="1"/>
        <v>104.65714015645584</v>
      </c>
    </row>
    <row r="11" spans="2:6" ht="32.25" customHeight="1" x14ac:dyDescent="0.25">
      <c r="B11" s="8" t="s">
        <v>12</v>
      </c>
      <c r="C11" s="9">
        <v>6398935.5800000001</v>
      </c>
      <c r="D11" s="9">
        <v>6005576.8099999996</v>
      </c>
      <c r="E11" s="6">
        <f t="shared" si="0"/>
        <v>-393358.77000000048</v>
      </c>
      <c r="F11" s="7">
        <f t="shared" si="1"/>
        <v>93.852746834497736</v>
      </c>
    </row>
    <row r="12" spans="2:6" ht="32.25" customHeight="1" x14ac:dyDescent="0.25">
      <c r="B12" s="10" t="s">
        <v>13</v>
      </c>
      <c r="C12" s="9">
        <v>696223.2</v>
      </c>
      <c r="D12" s="9">
        <v>887059.08</v>
      </c>
      <c r="E12" s="6">
        <f t="shared" si="0"/>
        <v>190835.88</v>
      </c>
      <c r="F12" s="7">
        <f t="shared" si="1"/>
        <v>127.41015812170579</v>
      </c>
    </row>
    <row r="13" spans="2:6" ht="30.75" customHeight="1" x14ac:dyDescent="0.25">
      <c r="B13" s="8" t="s">
        <v>14</v>
      </c>
      <c r="C13" s="9">
        <v>854724.39</v>
      </c>
      <c r="D13" s="9">
        <v>1108307.8700000001</v>
      </c>
      <c r="E13" s="6">
        <f t="shared" si="0"/>
        <v>253583.4800000001</v>
      </c>
      <c r="F13" s="7">
        <f t="shared" si="1"/>
        <v>129.66845020065477</v>
      </c>
    </row>
    <row r="14" spans="2:6" ht="73.5" customHeight="1" x14ac:dyDescent="0.25">
      <c r="B14" s="11" t="s">
        <v>15</v>
      </c>
      <c r="C14" s="12">
        <v>0</v>
      </c>
      <c r="D14" s="12">
        <v>0</v>
      </c>
      <c r="E14" s="6">
        <f t="shared" si="0"/>
        <v>0</v>
      </c>
      <c r="F14" s="7">
        <v>0</v>
      </c>
    </row>
    <row r="15" spans="2:6" ht="81.75" customHeight="1" x14ac:dyDescent="0.25">
      <c r="B15" s="8" t="s">
        <v>16</v>
      </c>
      <c r="C15" s="9">
        <v>16089993.859999999</v>
      </c>
      <c r="D15" s="9">
        <v>15026882.17</v>
      </c>
      <c r="E15" s="6">
        <f t="shared" si="0"/>
        <v>-1063111.6899999995</v>
      </c>
      <c r="F15" s="7">
        <f t="shared" ref="F15:F26" si="2">D15/C15*100</f>
        <v>93.392715377953536</v>
      </c>
    </row>
    <row r="16" spans="2:6" ht="42.75" customHeight="1" x14ac:dyDescent="0.25">
      <c r="B16" s="8" t="s">
        <v>17</v>
      </c>
      <c r="C16" s="9">
        <v>3192345.49</v>
      </c>
      <c r="D16" s="9">
        <v>906551.13</v>
      </c>
      <c r="E16" s="6">
        <f t="shared" si="0"/>
        <v>-2285794.3600000003</v>
      </c>
      <c r="F16" s="7">
        <f t="shared" si="2"/>
        <v>28.397650969788984</v>
      </c>
    </row>
    <row r="17" spans="2:6" ht="62.25" customHeight="1" x14ac:dyDescent="0.25">
      <c r="B17" s="8" t="s">
        <v>18</v>
      </c>
      <c r="C17" s="9">
        <v>851834.68</v>
      </c>
      <c r="D17" s="9">
        <v>1104946.6399999999</v>
      </c>
      <c r="E17" s="6">
        <f t="shared" si="0"/>
        <v>253111.95999999985</v>
      </c>
      <c r="F17" s="7">
        <f t="shared" si="2"/>
        <v>129.71374210779959</v>
      </c>
    </row>
    <row r="18" spans="2:6" ht="51" customHeight="1" x14ac:dyDescent="0.25">
      <c r="B18" s="8" t="s">
        <v>19</v>
      </c>
      <c r="C18" s="9">
        <v>418122.88</v>
      </c>
      <c r="D18" s="9">
        <v>395048.17</v>
      </c>
      <c r="E18" s="6">
        <f t="shared" si="0"/>
        <v>-23074.710000000021</v>
      </c>
      <c r="F18" s="7">
        <f t="shared" si="2"/>
        <v>94.48135677243971</v>
      </c>
    </row>
    <row r="19" spans="2:6" ht="51" customHeight="1" x14ac:dyDescent="0.25">
      <c r="B19" s="13" t="s">
        <v>20</v>
      </c>
      <c r="C19" s="12">
        <v>5950</v>
      </c>
      <c r="D19" s="12">
        <v>1743.42</v>
      </c>
      <c r="E19" s="6">
        <f t="shared" si="0"/>
        <v>-4206.58</v>
      </c>
      <c r="F19" s="7">
        <f t="shared" si="2"/>
        <v>29.301176470588235</v>
      </c>
    </row>
    <row r="20" spans="2:6" ht="51" customHeight="1" x14ac:dyDescent="0.25">
      <c r="B20" s="14" t="s">
        <v>21</v>
      </c>
      <c r="C20" s="9">
        <v>1649207.13</v>
      </c>
      <c r="D20" s="9">
        <v>1706105.31</v>
      </c>
      <c r="E20" s="6">
        <f t="shared" si="0"/>
        <v>56898.180000000168</v>
      </c>
      <c r="F20" s="7">
        <f t="shared" si="2"/>
        <v>103.450032380105</v>
      </c>
    </row>
    <row r="21" spans="2:6" x14ac:dyDescent="0.25">
      <c r="B21" s="15" t="s">
        <v>22</v>
      </c>
      <c r="C21" s="12">
        <v>6312.49</v>
      </c>
      <c r="D21" s="12">
        <v>0</v>
      </c>
      <c r="E21" s="6">
        <f t="shared" si="0"/>
        <v>-6312.49</v>
      </c>
      <c r="F21" s="7">
        <f t="shared" si="2"/>
        <v>0</v>
      </c>
    </row>
    <row r="22" spans="2:6" ht="42" customHeight="1" x14ac:dyDescent="0.25">
      <c r="B22" s="8" t="s">
        <v>23</v>
      </c>
      <c r="C22" s="9">
        <f>C23+C28+C29+C30+C31</f>
        <v>173593561.47999999</v>
      </c>
      <c r="D22" s="9">
        <f>D23+D28+D29+D30+D31</f>
        <v>200653062.04000002</v>
      </c>
      <c r="E22" s="6">
        <f t="shared" si="0"/>
        <v>27059500.560000032</v>
      </c>
      <c r="F22" s="7">
        <f t="shared" si="2"/>
        <v>115.587848033821</v>
      </c>
    </row>
    <row r="23" spans="2:6" ht="64.5" customHeight="1" x14ac:dyDescent="0.25">
      <c r="B23" s="8" t="s">
        <v>24</v>
      </c>
      <c r="C23" s="9">
        <f>C24+C25+C26</f>
        <v>172823788.09999999</v>
      </c>
      <c r="D23" s="9">
        <f>D24+D25+D26</f>
        <v>200242067.97</v>
      </c>
      <c r="E23" s="6">
        <f t="shared" si="0"/>
        <v>27418279.870000005</v>
      </c>
      <c r="F23" s="7">
        <f t="shared" si="2"/>
        <v>115.86487610961005</v>
      </c>
    </row>
    <row r="24" spans="2:6" ht="57" customHeight="1" x14ac:dyDescent="0.25">
      <c r="B24" s="16" t="s">
        <v>25</v>
      </c>
      <c r="C24" s="17">
        <v>40689360.899999999</v>
      </c>
      <c r="D24" s="18">
        <v>46491135</v>
      </c>
      <c r="E24" s="6">
        <f t="shared" si="0"/>
        <v>5801774.1000000015</v>
      </c>
      <c r="F24" s="7">
        <f t="shared" si="2"/>
        <v>114.2587004850204</v>
      </c>
    </row>
    <row r="25" spans="2:6" ht="58.5" customHeight="1" x14ac:dyDescent="0.25">
      <c r="B25" s="16" t="s">
        <v>26</v>
      </c>
      <c r="C25" s="17">
        <v>8981090.4000000004</v>
      </c>
      <c r="D25" s="18">
        <v>16616100.470000001</v>
      </c>
      <c r="E25" s="6">
        <f t="shared" si="0"/>
        <v>7635010.0700000003</v>
      </c>
      <c r="F25" s="7">
        <f t="shared" si="2"/>
        <v>185.01206123033791</v>
      </c>
    </row>
    <row r="26" spans="2:6" ht="47.25" customHeight="1" x14ac:dyDescent="0.25">
      <c r="B26" s="16" t="s">
        <v>27</v>
      </c>
      <c r="C26" s="17">
        <v>123153336.8</v>
      </c>
      <c r="D26" s="18">
        <v>137134832.5</v>
      </c>
      <c r="E26" s="6">
        <f t="shared" si="0"/>
        <v>13981495.700000003</v>
      </c>
      <c r="F26" s="7">
        <f t="shared" si="2"/>
        <v>111.35291666737852</v>
      </c>
    </row>
    <row r="27" spans="2:6" ht="24" customHeight="1" x14ac:dyDescent="0.25">
      <c r="B27" s="8" t="s">
        <v>28</v>
      </c>
      <c r="C27" s="9">
        <v>0</v>
      </c>
      <c r="D27" s="9">
        <v>0</v>
      </c>
      <c r="E27" s="6">
        <f t="shared" si="0"/>
        <v>0</v>
      </c>
      <c r="F27" s="7">
        <v>0</v>
      </c>
    </row>
    <row r="28" spans="2:6" ht="34.5" customHeight="1" x14ac:dyDescent="0.25">
      <c r="B28" s="19" t="s">
        <v>29</v>
      </c>
      <c r="C28" s="17">
        <v>850000</v>
      </c>
      <c r="D28" s="9">
        <v>680000</v>
      </c>
      <c r="E28" s="6">
        <f t="shared" si="0"/>
        <v>-170000</v>
      </c>
      <c r="F28" s="7">
        <f>D28/C28*100</f>
        <v>80</v>
      </c>
    </row>
    <row r="29" spans="2:6" ht="34.5" customHeight="1" x14ac:dyDescent="0.25">
      <c r="B29" s="11" t="s">
        <v>30</v>
      </c>
      <c r="C29" s="12">
        <v>30000</v>
      </c>
      <c r="D29" s="12">
        <v>350400</v>
      </c>
      <c r="E29" s="6">
        <f t="shared" si="0"/>
        <v>320400</v>
      </c>
      <c r="F29" s="7">
        <f>D29/C29*100</f>
        <v>1168</v>
      </c>
    </row>
    <row r="30" spans="2:6" ht="161.25" customHeight="1" x14ac:dyDescent="0.25">
      <c r="B30" s="8" t="s">
        <v>31</v>
      </c>
      <c r="C30" s="9">
        <v>29966.67</v>
      </c>
      <c r="D30" s="9">
        <v>49943.77</v>
      </c>
      <c r="E30" s="6">
        <f t="shared" si="0"/>
        <v>19977.099999999999</v>
      </c>
      <c r="F30" s="7">
        <f>D30/C30*100</f>
        <v>166.66439747893241</v>
      </c>
    </row>
    <row r="31" spans="2:6" ht="84.75" customHeight="1" x14ac:dyDescent="0.25">
      <c r="B31" s="8" t="s">
        <v>32</v>
      </c>
      <c r="C31" s="9">
        <v>-140193.29</v>
      </c>
      <c r="D31" s="9">
        <v>-669349.69999999995</v>
      </c>
      <c r="E31" s="6">
        <f t="shared" si="0"/>
        <v>-529156.40999999992</v>
      </c>
      <c r="F31" s="7">
        <f>D31/C31*100</f>
        <v>477.44774375435509</v>
      </c>
    </row>
  </sheetData>
  <mergeCells count="2">
    <mergeCell ref="B1:F1"/>
    <mergeCell ref="B2:F2"/>
  </mergeCells>
  <pageMargins left="0.31527777777777799" right="0.31527777777777799" top="0.23611111111111099" bottom="0.236111111111110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Станислав Елена Сергеевна</dc:creator>
  <dc:description/>
  <cp:lastModifiedBy>Рамошина Виктория Викторовна</cp:lastModifiedBy>
  <cp:revision>12</cp:revision>
  <cp:lastPrinted>2018-07-25T17:30:51Z</cp:lastPrinted>
  <dcterms:created xsi:type="dcterms:W3CDTF">2016-12-29T11:04:46Z</dcterms:created>
  <dcterms:modified xsi:type="dcterms:W3CDTF">2018-07-27T07:50:06Z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