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30" windowWidth="28620" windowHeight="12405"/>
  </bookViews>
  <sheets>
    <sheet name="распределение" sheetId="1" r:id="rId1"/>
  </sheets>
  <definedNames>
    <definedName name="_xlnm.Print_Titles" localSheetId="0">распределение!$14:$16</definedName>
  </definedNames>
  <calcPr calcId="145621"/>
</workbook>
</file>

<file path=xl/calcChain.xml><?xml version="1.0" encoding="utf-8"?>
<calcChain xmlns="http://schemas.openxmlformats.org/spreadsheetml/2006/main">
  <c r="D441" i="1" l="1"/>
  <c r="D376" i="1"/>
  <c r="D305" i="1" l="1"/>
  <c r="D495" i="1" l="1"/>
  <c r="D492" i="1"/>
  <c r="D490" i="1"/>
  <c r="D488" i="1"/>
  <c r="D485" i="1"/>
  <c r="D483" i="1"/>
  <c r="D481" i="1"/>
  <c r="D477" i="1"/>
  <c r="D467" i="1" s="1"/>
  <c r="D475" i="1"/>
  <c r="D471" i="1"/>
  <c r="D468" i="1"/>
  <c r="D465" i="1"/>
  <c r="D463" i="1"/>
  <c r="D462" i="1"/>
  <c r="D460" i="1"/>
  <c r="D458" i="1"/>
  <c r="D457" i="1" s="1"/>
  <c r="D456" i="1" s="1"/>
  <c r="D455" i="1" s="1"/>
  <c r="D451" i="1"/>
  <c r="D450" i="1"/>
  <c r="D448" i="1"/>
  <c r="D447" i="1"/>
  <c r="D446" i="1" s="1"/>
  <c r="D444" i="1"/>
  <c r="D443" i="1"/>
  <c r="D442" i="1"/>
  <c r="D440" i="1"/>
  <c r="D437" i="1"/>
  <c r="D435" i="1"/>
  <c r="D433" i="1"/>
  <c r="D432" i="1" s="1"/>
  <c r="D430" i="1"/>
  <c r="D428" i="1"/>
  <c r="D426" i="1"/>
  <c r="D424" i="1"/>
  <c r="D422" i="1"/>
  <c r="D418" i="1"/>
  <c r="D416" i="1"/>
  <c r="D414" i="1"/>
  <c r="D412" i="1"/>
  <c r="D411" i="1" s="1"/>
  <c r="D410" i="1" s="1"/>
  <c r="D409" i="1"/>
  <c r="D408" i="1"/>
  <c r="D407" i="1"/>
  <c r="D405" i="1" s="1"/>
  <c r="D402" i="1"/>
  <c r="D400" i="1"/>
  <c r="D399" i="1" s="1"/>
  <c r="D397" i="1"/>
  <c r="D395" i="1"/>
  <c r="D393" i="1"/>
  <c r="D392" i="1" s="1"/>
  <c r="D390" i="1"/>
  <c r="D388" i="1"/>
  <c r="D386" i="1"/>
  <c r="D385" i="1" s="1"/>
  <c r="D383" i="1"/>
  <c r="D382" i="1"/>
  <c r="D379" i="1"/>
  <c r="D375" i="1"/>
  <c r="D374" i="1" s="1"/>
  <c r="D368" i="1"/>
  <c r="D367" i="1" s="1"/>
  <c r="D365" i="1"/>
  <c r="D363" i="1"/>
  <c r="D361" i="1"/>
  <c r="D358" i="1"/>
  <c r="D353" i="1"/>
  <c r="D352" i="1"/>
  <c r="D351" i="1" s="1"/>
  <c r="D349" i="1"/>
  <c r="D348" i="1"/>
  <c r="D346" i="1"/>
  <c r="D345" i="1" s="1"/>
  <c r="D342" i="1"/>
  <c r="D340" i="1"/>
  <c r="D339" i="1" s="1"/>
  <c r="D337" i="1"/>
  <c r="D335" i="1"/>
  <c r="D334" i="1"/>
  <c r="D333" i="1" s="1"/>
  <c r="D331" i="1"/>
  <c r="D329" i="1"/>
  <c r="D327" i="1"/>
  <c r="D322" i="1"/>
  <c r="D321" i="1" s="1"/>
  <c r="D319" i="1"/>
  <c r="D316" i="1"/>
  <c r="D315" i="1" s="1"/>
  <c r="D312" i="1"/>
  <c r="D310" i="1"/>
  <c r="D309" i="1"/>
  <c r="D306" i="1"/>
  <c r="D304" i="1"/>
  <c r="D303" i="1"/>
  <c r="D299" i="1"/>
  <c r="D296" i="1"/>
  <c r="D294" i="1"/>
  <c r="D292" i="1"/>
  <c r="D291" i="1" s="1"/>
  <c r="D289" i="1"/>
  <c r="D287" i="1"/>
  <c r="D283" i="1"/>
  <c r="D281" i="1"/>
  <c r="D279" i="1"/>
  <c r="D278" i="1"/>
  <c r="D276" i="1"/>
  <c r="D275" i="1" s="1"/>
  <c r="D273" i="1"/>
  <c r="D272" i="1"/>
  <c r="D270" i="1"/>
  <c r="D269" i="1" s="1"/>
  <c r="D267" i="1"/>
  <c r="D265" i="1"/>
  <c r="D264" i="1" s="1"/>
  <c r="D262" i="1"/>
  <c r="D260" i="1"/>
  <c r="D256" i="1"/>
  <c r="D254" i="1"/>
  <c r="D252" i="1"/>
  <c r="D250" i="1"/>
  <c r="D249" i="1" s="1"/>
  <c r="D247" i="1"/>
  <c r="D246" i="1"/>
  <c r="D244" i="1"/>
  <c r="D243" i="1" s="1"/>
  <c r="D241" i="1"/>
  <c r="D239" i="1"/>
  <c r="D238" i="1" s="1"/>
  <c r="D236" i="1"/>
  <c r="D234" i="1"/>
  <c r="D233" i="1"/>
  <c r="D232" i="1" s="1"/>
  <c r="D231" i="1" s="1"/>
  <c r="D229" i="1"/>
  <c r="D228" i="1"/>
  <c r="D227" i="1"/>
  <c r="D225" i="1" s="1"/>
  <c r="D224" i="1" s="1"/>
  <c r="D222" i="1"/>
  <c r="D221" i="1" s="1"/>
  <c r="D219" i="1"/>
  <c r="D218" i="1"/>
  <c r="D217" i="1"/>
  <c r="D215" i="1" s="1"/>
  <c r="D213" i="1"/>
  <c r="D212" i="1"/>
  <c r="D211" i="1"/>
  <c r="D210" i="1" s="1"/>
  <c r="D207" i="1"/>
  <c r="D205" i="1"/>
  <c r="D203" i="1"/>
  <c r="D201" i="1"/>
  <c r="D199" i="1"/>
  <c r="D197" i="1"/>
  <c r="D194" i="1"/>
  <c r="D192" i="1"/>
  <c r="D190" i="1"/>
  <c r="D188" i="1"/>
  <c r="D186" i="1"/>
  <c r="D184" i="1"/>
  <c r="D181" i="1"/>
  <c r="D180" i="1"/>
  <c r="D176" i="1"/>
  <c r="D175" i="1"/>
  <c r="D172" i="1"/>
  <c r="D169" i="1"/>
  <c r="D167" i="1"/>
  <c r="D165" i="1"/>
  <c r="D163" i="1"/>
  <c r="D162" i="1" s="1"/>
  <c r="D161" i="1"/>
  <c r="D160" i="1"/>
  <c r="D158" i="1"/>
  <c r="D155" i="1"/>
  <c r="D153" i="1"/>
  <c r="D151" i="1"/>
  <c r="D149" i="1"/>
  <c r="D148" i="1" s="1"/>
  <c r="D144" i="1"/>
  <c r="D143" i="1" s="1"/>
  <c r="D141" i="1"/>
  <c r="D140" i="1"/>
  <c r="D138" i="1"/>
  <c r="D135" i="1"/>
  <c r="D134" i="1" s="1"/>
  <c r="D133" i="1" s="1"/>
  <c r="D131" i="1"/>
  <c r="D126" i="1" s="1"/>
  <c r="D129" i="1"/>
  <c r="D127" i="1"/>
  <c r="D124" i="1"/>
  <c r="D123" i="1" s="1"/>
  <c r="D121" i="1"/>
  <c r="D120" i="1"/>
  <c r="D118" i="1"/>
  <c r="D113" i="1" s="1"/>
  <c r="D116" i="1"/>
  <c r="D114" i="1"/>
  <c r="D111" i="1"/>
  <c r="D110" i="1" s="1"/>
  <c r="D108" i="1"/>
  <c r="D107" i="1"/>
  <c r="D105" i="1"/>
  <c r="D102" i="1"/>
  <c r="D99" i="1"/>
  <c r="D97" i="1"/>
  <c r="D95" i="1"/>
  <c r="D94" i="1" s="1"/>
  <c r="D92" i="1"/>
  <c r="D90" i="1"/>
  <c r="D88" i="1"/>
  <c r="D86" i="1"/>
  <c r="D85" i="1" s="1"/>
  <c r="D84" i="1" s="1"/>
  <c r="D83" i="1" s="1"/>
  <c r="D79" i="1"/>
  <c r="D78" i="1" s="1"/>
  <c r="D76" i="1"/>
  <c r="D75" i="1"/>
  <c r="D73" i="1"/>
  <c r="D71" i="1"/>
  <c r="D69" i="1"/>
  <c r="D68" i="1"/>
  <c r="D62" i="1" s="1"/>
  <c r="D66" i="1"/>
  <c r="D64" i="1"/>
  <c r="D63" i="1"/>
  <c r="D60" i="1"/>
  <c r="D58" i="1"/>
  <c r="D57" i="1"/>
  <c r="D54" i="1"/>
  <c r="D53" i="1" s="1"/>
  <c r="D51" i="1"/>
  <c r="D50" i="1"/>
  <c r="D48" i="1"/>
  <c r="D43" i="1" s="1"/>
  <c r="D46" i="1"/>
  <c r="D44" i="1"/>
  <c r="D41" i="1"/>
  <c r="D40" i="1" s="1"/>
  <c r="D38" i="1"/>
  <c r="D36" i="1"/>
  <c r="D34" i="1"/>
  <c r="D33" i="1" s="1"/>
  <c r="D31" i="1"/>
  <c r="D29" i="1"/>
  <c r="D27" i="1"/>
  <c r="D25" i="1"/>
  <c r="D23" i="1"/>
  <c r="D21" i="1"/>
  <c r="D20" i="1" s="1"/>
  <c r="D302" i="1" l="1"/>
  <c r="D301" i="1" s="1"/>
  <c r="D373" i="1"/>
  <c r="D372" i="1" s="1"/>
  <c r="D147" i="1"/>
  <c r="D146" i="1" s="1"/>
  <c r="D209" i="1"/>
  <c r="D179" i="1" s="1"/>
  <c r="D259" i="1"/>
  <c r="D258" i="1" s="1"/>
  <c r="D421" i="1"/>
  <c r="D420" i="1" s="1"/>
  <c r="D19" i="1"/>
  <c r="D18" i="1" s="1"/>
  <c r="D344" i="1"/>
  <c r="D17" i="1" l="1"/>
</calcChain>
</file>

<file path=xl/sharedStrings.xml><?xml version="1.0" encoding="utf-8"?>
<sst xmlns="http://schemas.openxmlformats.org/spreadsheetml/2006/main" count="1727" uniqueCount="479">
  <si>
    <t>Приложение 1</t>
  </si>
  <si>
    <t>к решению Совета городского округа "Вуктыл"</t>
  </si>
  <si>
    <t>"О внесении изменений в решение Совета городского округа "Вуктыл"</t>
  </si>
  <si>
    <t>"О бюджете муниципального образования городского округа "Вуктыл"</t>
  </si>
  <si>
    <t xml:space="preserve"> на 2020 год и плановый период 2021 и 2022 годов"</t>
  </si>
  <si>
    <t xml:space="preserve"> "О бюджете городского округа "Вуктыл"</t>
  </si>
  <si>
    <t/>
  </si>
  <si>
    <t>РАСПРЕДЕЛЕНИЕ БЮДЖЕТНЫХ АССИГНОВАНИЙ ПО ЦЕЛЕВЫМ СТАТЬЯМ (МУНИЦИПАЛЬНЫМ ПРОГРАММАМ ГОРОДСКОГО ОКРУГА "ВУКТЫЛ" И НЕПРОГРАММНЫМ НАПРАВЛЕНИЯМ ДЕЯТЕЛЬНОСТИ), ГРУППАМ ВИДОВ РАСХОДОВ КЛАССИФИКАЦИИ РАСХОДОВ БЮДЖЕТОВ НА 2020 ГОД И ПЛАНОВЫЙ ПЕРИОД 2021 И 2022 ГОДОВ</t>
  </si>
  <si>
    <t>Наименование</t>
  </si>
  <si>
    <t>ЦСР</t>
  </si>
  <si>
    <t>ВР</t>
  </si>
  <si>
    <t>Сумма (рублей)</t>
  </si>
  <si>
    <t>2020 год</t>
  </si>
  <si>
    <t>2021 год</t>
  </si>
  <si>
    <t>2022 год</t>
  </si>
  <si>
    <t>ВСЕГО</t>
  </si>
  <si>
    <t>Муниципальная программа городского округа «Вуктыл» «Развитие образования»</t>
  </si>
  <si>
    <t>01 0 00 00000</t>
  </si>
  <si>
    <t>Подпрограмма 1 «Развитие системы образования»</t>
  </si>
  <si>
    <t>01 1 00 00000</t>
  </si>
  <si>
    <t>Оказание муниципальных услуг (выполнение работ) дошкольными, образовательными учреждениями, МБОУДО "ЦВР" г. Вуктыл"</t>
  </si>
  <si>
    <t>01 1 11 00000</t>
  </si>
  <si>
    <t>Расходы на реализацию основного мероприятия</t>
  </si>
  <si>
    <t>01 1 11 00001</t>
  </si>
  <si>
    <t>Предоставление субсидий бюджетным, автономным учреждениям и иным некоммерческим организациям</t>
  </si>
  <si>
    <t>600</t>
  </si>
  <si>
    <t>Оказание муниципальных услуг (выполнение работ) дошкольными, образовательными учреждениями, МБОУДО «ЦВР» г. Вуктыл</t>
  </si>
  <si>
    <t>01 1 11 53030</t>
  </si>
  <si>
    <t>01 1 11 73010</t>
  </si>
  <si>
    <t>01 1 11 73020</t>
  </si>
  <si>
    <t>01 1 11 S2700</t>
  </si>
  <si>
    <t>01 1 11 S2850</t>
  </si>
  <si>
    <t>Субсидия на погашение кредиторской задолженности прошлых лет</t>
  </si>
  <si>
    <t>01 1 12 00000</t>
  </si>
  <si>
    <t>01 1 12 00001</t>
  </si>
  <si>
    <t>01 1 12 S2850</t>
  </si>
  <si>
    <t>Обеспечение персонифицированного финансирования дополнительного образования детей</t>
  </si>
  <si>
    <t>01 1 14 00000</t>
  </si>
  <si>
    <t>Предоставление мер социальной поддержки по оплате жилого помещения и коммунальных услуг работникам учреждений образования</t>
  </si>
  <si>
    <t>01 1 22 00000</t>
  </si>
  <si>
    <t>01 1 22 73190</t>
  </si>
  <si>
    <t>Социальное обеспечение и иные выплаты населению</t>
  </si>
  <si>
    <t>300</t>
  </si>
  <si>
    <t>Меры социальной поддержки обучающимся, воспитанникам образовательных учреждений</t>
  </si>
  <si>
    <t>01 1 23 00000</t>
  </si>
  <si>
    <t>01 1 23 00001</t>
  </si>
  <si>
    <t>Организация бесплатного горячего питания обучающихся, получающих начальное общее образование в муниципальных образовательных организациях</t>
  </si>
  <si>
    <t>01 1 23 L3040</t>
  </si>
  <si>
    <t>01 1 23 S2000</t>
  </si>
  <si>
    <t>Создание новых мест в образовательных организациях различных типов для реализации дополнительных общеразвивающих программ всех направленностей</t>
  </si>
  <si>
    <t>01 1 E2 00000</t>
  </si>
  <si>
    <t>01 1 E2 54910</t>
  </si>
  <si>
    <t>Подпрограмма 2 «Дети и молодежь»</t>
  </si>
  <si>
    <t>01 2 00 00000</t>
  </si>
  <si>
    <t>Формирование системы мер, направленных на профилактику негативных тенденций в подростковой и молодежной сфере</t>
  </si>
  <si>
    <t>01 2 12 00000</t>
  </si>
  <si>
    <t>Закупка товаров, работ и услуг для обеспечения государственных (муниципальных) нужд</t>
  </si>
  <si>
    <t>200</t>
  </si>
  <si>
    <t>Осуществление процесса оздоровления и отдыха детей</t>
  </si>
  <si>
    <t>01 2 23 00000</t>
  </si>
  <si>
    <t>01 2 23 00001</t>
  </si>
  <si>
    <t>01 2 23 S2040</t>
  </si>
  <si>
    <t>Подпрограмма 3 «Строительство, ремонт, капитальный ремонт и реконструкция зданий и помещений образовательных учреждений»</t>
  </si>
  <si>
    <t>01 3 00 00000</t>
  </si>
  <si>
    <t>Выполнение работ по ремонту, капитальному ремонту, реконструкции зданий, помещений учреждений образования</t>
  </si>
  <si>
    <t>01 3 11 00000</t>
  </si>
  <si>
    <t>01 3 11 00001</t>
  </si>
  <si>
    <t>01 3 11 S2010</t>
  </si>
  <si>
    <t>Реализация народных проектов в рамках проекта "Народный бюджет" в сфере образования</t>
  </si>
  <si>
    <t>01 3 13 00000</t>
  </si>
  <si>
    <t>01 3 13 00001</t>
  </si>
  <si>
    <t>01 3 13 S2020</t>
  </si>
  <si>
    <t>Снос ветхих зданий учреждений образования</t>
  </si>
  <si>
    <t>01 3 14 00000</t>
  </si>
  <si>
    <t>Строительство СОШ с. Дутово с дошкольной группой, в том числе проектно-изыскательские работы и разработка проектно-сметной документации</t>
  </si>
  <si>
    <t>01 3 21 00000</t>
  </si>
  <si>
    <t>01 3 21 S2021</t>
  </si>
  <si>
    <t>Капитальные вложения в объекты государственной (муниципальной) собственности</t>
  </si>
  <si>
    <t>400</t>
  </si>
  <si>
    <t>Подпрограмма 4 «Обеспечение реализации муниципальной программы»</t>
  </si>
  <si>
    <t>01 4 00 00000</t>
  </si>
  <si>
    <t>Руководство и управление в сфере образования на муниципальном уровне, направленные на обеспечение гарантий прав граждан на получение общедоступного и бесплатного дошкольного, начального общего, основного общего, среднего общего образования, а также дополнительного образования</t>
  </si>
  <si>
    <t>01 4 11 00000</t>
  </si>
  <si>
    <t>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</si>
  <si>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100</t>
  </si>
  <si>
    <t>Иные бюджетные ассигнования</t>
  </si>
  <si>
    <t>800</t>
  </si>
  <si>
    <t>Муниципальная программа городского округа «Вуктыл» «Развитие культуры»</t>
  </si>
  <si>
    <t>02 0 00 00000</t>
  </si>
  <si>
    <t>Подпрограмма 1«Развитие системы культуры и дополнительного образования сферы культуры»</t>
  </si>
  <si>
    <t>02 1 00 00000</t>
  </si>
  <si>
    <t>Выполнение учреждениями культуры муниципальных заданий</t>
  </si>
  <si>
    <t>02 1 11 00000</t>
  </si>
  <si>
    <t>02 1 11 00001</t>
  </si>
  <si>
    <t>02 1 11 S2690</t>
  </si>
  <si>
    <t>02 1 11 S2700</t>
  </si>
  <si>
    <t>02 1 11 S2850</t>
  </si>
  <si>
    <t>02 1 12 00000</t>
  </si>
  <si>
    <t>02 1 12 00001</t>
  </si>
  <si>
    <t>02 1 12 S2850</t>
  </si>
  <si>
    <t>Организация и проведение мероприятий, посвящённых профессиональным, календарным, традиционным, обрядовым, религиозным праздникам, юбилейным датам и так далее</t>
  </si>
  <si>
    <t>02 1 21 00000</t>
  </si>
  <si>
    <t>Проведение и участие в районных республиканских, межрегиональных, всероссийских конкурсах исполнительского мастерства, художественной самодеятельности, конкурсах и выставках художников, семинаров, конференций, круглых столов и так далее</t>
  </si>
  <si>
    <t>02 1 22 00000</t>
  </si>
  <si>
    <t>Поддержка творческих коллективов МО ГО «Вуктыл»</t>
  </si>
  <si>
    <t>02 1 31 00000</t>
  </si>
  <si>
    <t>Комплектование документных и книжных фондов</t>
  </si>
  <si>
    <t>02 1 41 00000</t>
  </si>
  <si>
    <t>02 1 41 S2470</t>
  </si>
  <si>
    <t>Внедрение информационных технологий</t>
  </si>
  <si>
    <t>02 1 42 00000</t>
  </si>
  <si>
    <t>02 1 42 L5190</t>
  </si>
  <si>
    <t>Укрепление учебной, материально-технической базы учреждений культуры</t>
  </si>
  <si>
    <t>02 1 52 00000</t>
  </si>
  <si>
    <t>02 1 52 00001</t>
  </si>
  <si>
    <t>02 1 52 L4670</t>
  </si>
  <si>
    <t>02 1 52 S2150</t>
  </si>
  <si>
    <t>Предоставление льгот по оплате ЖКУ специалистам учреждений культуры и дополнительного образования детей сферы культуры, работающим и проживающим в сельских населённых пунктах</t>
  </si>
  <si>
    <t>02 1 71 00000</t>
  </si>
  <si>
    <t>02 1 71 73190</t>
  </si>
  <si>
    <t>Реализация социально-значимых проектов в рамках «Народный бюджет» в сфере культуры</t>
  </si>
  <si>
    <t>02 1 81 00000</t>
  </si>
  <si>
    <t>Реализация социально-значимых проектов в рамках "Народный бюджет" в сфере культуры"</t>
  </si>
  <si>
    <t>02 1 81 S2460</t>
  </si>
  <si>
    <t>Подпрограмма 2 «Реализация национальной политики, развитие местного народного творчества»</t>
  </si>
  <si>
    <t>02 2 00 00000</t>
  </si>
  <si>
    <t>Организация и проведение мероприятий, направленных на сохранение и развитие этнокультурного многообразия народов, проживающих на территории МО ГО «Вуктыл»</t>
  </si>
  <si>
    <t>02 2 11 00000</t>
  </si>
  <si>
    <t>Организация и проведение Дней национальных культур</t>
  </si>
  <si>
    <t>02 2 21 00000</t>
  </si>
  <si>
    <t>Организация выставок-ярмарок народных художественных промыслов</t>
  </si>
  <si>
    <t>02 2 32 00000</t>
  </si>
  <si>
    <t>Подпрограмма 3 «Строительство и ремонт, капитальный ремонт и реконструкция зданий и помещений учреждений культуры»</t>
  </si>
  <si>
    <t>02 3 00 00000</t>
  </si>
  <si>
    <t>Выполнение работ по ремонту, капитальному ремонту, изготовления проектно-сметной документации, реконструкции зданий и помещений и иных объектов учреждений культуры</t>
  </si>
  <si>
    <t>02 3 11 00000</t>
  </si>
  <si>
    <t>02 3 11 00001</t>
  </si>
  <si>
    <t>02 3 11 L4670</t>
  </si>
  <si>
    <t>Строительство социокультурного центра в с.Подчерье, в том числе проведение проектно-изыскательских работ и разработка проектно-сметной документации</t>
  </si>
  <si>
    <t>02 3 12 00000</t>
  </si>
  <si>
    <t>02 3 12 00001</t>
  </si>
  <si>
    <t>02 3 A1 00000</t>
  </si>
  <si>
    <t>02 3 A1 55192</t>
  </si>
  <si>
    <t>Муниципальная программа городского округа «Вуктыл» «Развитие физической культуры и спорта»</t>
  </si>
  <si>
    <t>03 0 00 00000</t>
  </si>
  <si>
    <t>Подпрограмма 1«Развитие системы физической культуры и спорта»</t>
  </si>
  <si>
    <t>03 1 00 00000</t>
  </si>
  <si>
    <t>Обеспечение деятельности КДЮСШ</t>
  </si>
  <si>
    <t>03 1 11 00000</t>
  </si>
  <si>
    <t>03 1 11 00001</t>
  </si>
  <si>
    <t>03 1 11 S2700</t>
  </si>
  <si>
    <t>03 1 11 S2850</t>
  </si>
  <si>
    <t>Организация и проведение физкультурно-спортивных мероприятий</t>
  </si>
  <si>
    <t>03 1 12 00000</t>
  </si>
  <si>
    <t>Обучение и повышение квалификации работников отрасли физической культуры и спорта</t>
  </si>
  <si>
    <t>03 1 13 00000</t>
  </si>
  <si>
    <t>Укрепление материально-технической базы объектов спортивной инфраструктуры</t>
  </si>
  <si>
    <t>03 1 15 00000</t>
  </si>
  <si>
    <t>03 1 16 00000</t>
  </si>
  <si>
    <t>03 1 16 00001</t>
  </si>
  <si>
    <t>03 1 16 S2850</t>
  </si>
  <si>
    <t>Организация, проведение физкультурно-оздоровительных и адаптивных физкультурно-спортивных мероприятий на территории ГО «Вуктыл»</t>
  </si>
  <si>
    <t>03 1 21 00000</t>
  </si>
  <si>
    <t>Участие в республиканских, российских и международных соревнованиях, сборах, мастер-классах</t>
  </si>
  <si>
    <t>03 1 31 00000</t>
  </si>
  <si>
    <t>Организация проведений мероприятий по внедрению и популяризации Всероссийского физкультурно-спортивного комплекса «Готов к труду и обороне» (ГТО)</t>
  </si>
  <si>
    <t>03 1 41 00000</t>
  </si>
  <si>
    <t>Подпрограмма 2 «Строительство, ремонт, капитальный ремонт, реконструкция зданий, помещений учреждений и объектов сферы физической культуры и спорта»</t>
  </si>
  <si>
    <t>03 2 00 00000</t>
  </si>
  <si>
    <t>Строительство, реконструкция, капитальный и текущий ремонт зданий учреждений и объектов сферы физической культуры и спорта</t>
  </si>
  <si>
    <t>03 2 11 00000</t>
  </si>
  <si>
    <t>Муниципальная программа городского округа «Вуктыл» «Безопасность жизнедеятельности населения»</t>
  </si>
  <si>
    <t>04 0 00 00000</t>
  </si>
  <si>
    <t>Подпрограмма 1 «Защита населения и территории городского округа «Вуктыл» от чрезвычайных ситуаций природного и техногенного характера»</t>
  </si>
  <si>
    <t>04 1 00 00000</t>
  </si>
  <si>
    <t>Подготовка должностных лиц и специалистов в области гражданской защиты и пожарной безопасности</t>
  </si>
  <si>
    <t>04 1 11 00000</t>
  </si>
  <si>
    <t>Формирование знаний у населения и совершенствование мероприятий по их пропаганде в области гражданской обороны, защиты от чрезвычайных ситуаций</t>
  </si>
  <si>
    <t>04 1 12 00000</t>
  </si>
  <si>
    <t>Укомплектование специальной боевой одеждой пожарного добровольной пожарной охраны и материальное стимулирование членов добровольной пожарной охраны</t>
  </si>
  <si>
    <t>04 1 21 00000</t>
  </si>
  <si>
    <t>Организация мероприятий по профилактике несчастных случаев на водных объектах, эффективному использованию сил и средств для обеспечения безопасности людей на водных объектах, охране их жизни и здоровья</t>
  </si>
  <si>
    <t>04 1 31 00000</t>
  </si>
  <si>
    <t>Оснащение ГО "Вуктыл" средствами пожаротушения"</t>
  </si>
  <si>
    <t>04 1 32 00000</t>
  </si>
  <si>
    <t>Организация мероприятий для функционирования экстренных оперативных служб по единому номеру «112»</t>
  </si>
  <si>
    <t>04 1 41 00000</t>
  </si>
  <si>
    <t>Организация мероприятий для функционирования системы аппаратно – программного комплекса «Безопасный город»</t>
  </si>
  <si>
    <t>04 1 51 00000</t>
  </si>
  <si>
    <t>Приобретение, обслуживание и ремонт камер видеонаблюдения на территории ГО "Вуктыл"</t>
  </si>
  <si>
    <t>04 1 52 00000</t>
  </si>
  <si>
    <t>Обеспечение своевременного оповещения населения, в том числе экстренного, и его информирование об опасностях, возникающих при ведении военных действий или вследствие этих действий, а также об угрозе возникновения или возникновении чрезвычайных ситуаций</t>
  </si>
  <si>
    <t>04 1 61 00000</t>
  </si>
  <si>
    <t>Проведение ремонта, реконструкции и содержания ПВ</t>
  </si>
  <si>
    <t>04 1 71 00000</t>
  </si>
  <si>
    <t>Строительство пожарного водоема</t>
  </si>
  <si>
    <t>04 1 72 00000</t>
  </si>
  <si>
    <t>Приобретение табличек, знаков, указателей на ПВ</t>
  </si>
  <si>
    <t>04 1 74 00000</t>
  </si>
  <si>
    <t>Мероприятия по предупреждению последствий возникновения угроз лесных пожаров</t>
  </si>
  <si>
    <t>04 1 75 00000</t>
  </si>
  <si>
    <t>Подпрограмма 2 «Противопожарная защита объектов муниципальной собственности»</t>
  </si>
  <si>
    <t>04 2 00 00000</t>
  </si>
  <si>
    <t>Приобретение и установка противопожарного оборудования и инвентаря, выполнение работ по противопожарной защите</t>
  </si>
  <si>
    <t>04 2 21 00000</t>
  </si>
  <si>
    <t>04 2 21 00001</t>
  </si>
  <si>
    <t>04 2 21 S2150</t>
  </si>
  <si>
    <t>Содержание в рабочем состоянии противопожарной защиты объектов муниципальной собственности</t>
  </si>
  <si>
    <t>04 2 22 00000</t>
  </si>
  <si>
    <t>Подпрограмма 3 «Профилактика правонарушений»</t>
  </si>
  <si>
    <t>04 3 00 00000</t>
  </si>
  <si>
    <t>Организация деятельности добровольной народной дружины, поощрение граждан и членов добровольной народной дружины за участие в охране общественного порядка и раскрытие преступлений и правонарушений</t>
  </si>
  <si>
    <t>04 3 21 00000</t>
  </si>
  <si>
    <t>Подпрограмма 4 «Профилактика терроризма и экстремизма»</t>
  </si>
  <si>
    <t>04 4 00 00000</t>
  </si>
  <si>
    <t>Содержание систем антитеррористической защищенности учреждений и объектов массового пребывания людей</t>
  </si>
  <si>
    <t>04 4 21 00000</t>
  </si>
  <si>
    <t>Организация и выполнение мероприятий по обеспечению антитеррористической защищенности учреждений и мест (объектов) массового пребывания людей городского округа «Вуктыл» в соответствии с нормативными актами Правительства Российской Федерации</t>
  </si>
  <si>
    <t>04 4 22 00000</t>
  </si>
  <si>
    <t>04 4 22 00001</t>
  </si>
  <si>
    <t>Укрепление материально-технической базы и создание безопасных условий в муниципальных образовательных организациях</t>
  </si>
  <si>
    <t>04 4 24 00000</t>
  </si>
  <si>
    <t>Укрепление материально-технической  базы и создание безопасных условий в муниципальных образовательных организациях</t>
  </si>
  <si>
    <t>04 4 24 S2010</t>
  </si>
  <si>
    <t>Муниципальная программа городского округа «Вуктыл» «Развитие экономики»</t>
  </si>
  <si>
    <t>05 0 00 00000</t>
  </si>
  <si>
    <t>Подпрограмма 1 «Развитие и поддержка малого и среднего предпринимательства»</t>
  </si>
  <si>
    <t>05 1 00 00000</t>
  </si>
  <si>
    <t>Финансово-инвестиционная поддержка малого и среднего предпринимательства</t>
  </si>
  <si>
    <t>05 1 11 00000</t>
  </si>
  <si>
    <t>05 1 11 00001</t>
  </si>
  <si>
    <t>Обеспечение функционирования информационно-маркетингового центра малого и среднего предпринимательства</t>
  </si>
  <si>
    <t>05 1 32 00000</t>
  </si>
  <si>
    <t>Реализация проектов по поддержке социально ориентированных некоммерческих организаций и национальных землячеств</t>
  </si>
  <si>
    <t>05 1 41 00000</t>
  </si>
  <si>
    <t>05 1 41 00001</t>
  </si>
  <si>
    <t>05 1 41 S2430</t>
  </si>
  <si>
    <t>Реализация социально-значимых проектов в рамках «Народный бюджет» в сфере малого и среднего предпринимательства</t>
  </si>
  <si>
    <t>05 1 I4 00000</t>
  </si>
  <si>
    <t>05 1 I4 S2560</t>
  </si>
  <si>
    <t>Подпрограмма 2 «Развитие сельского хозяйства и регулирование рынка пищевой продукции»</t>
  </si>
  <si>
    <t>05 2 00 00000</t>
  </si>
  <si>
    <t>Предоставление субсидий крестьянским (фермерским) хозяйствам на содержание сельскохозяйственных животных</t>
  </si>
  <si>
    <t>05 2 11 00000</t>
  </si>
  <si>
    <t>Подпрограмма 3 «Развитие въездного и внутреннего туризма»</t>
  </si>
  <si>
    <t>05 3 00 00000</t>
  </si>
  <si>
    <t>Создание и реализация проектов, направленных на развитие туристической инфраструктуры</t>
  </si>
  <si>
    <t>05 3 11 00000</t>
  </si>
  <si>
    <t>Информационно-рекламное обеспечение туристических ресурсов муниципального образования городского округа «Вуктыл»</t>
  </si>
  <si>
    <t>05 3 21 00000</t>
  </si>
  <si>
    <t>Изготовление и установка средств ориентирующей информации для туристов на территории городского округа "Вуктыл"</t>
  </si>
  <si>
    <t>05 3 31 00000</t>
  </si>
  <si>
    <t>Организация и проведение выставочных и познавательных мероприятий в сфере туризма</t>
  </si>
  <si>
    <t>05 3 51 00000</t>
  </si>
  <si>
    <t>Муниципальная программа городского округа «Вуктыл» «Развитие транспортной системы»</t>
  </si>
  <si>
    <t>06 0 00 00000</t>
  </si>
  <si>
    <t>Подпрограмма 1 «Развитие транспортной инфраструктуры и дорожного хозяйства»</t>
  </si>
  <si>
    <t>06 1 00 00000</t>
  </si>
  <si>
    <t>Капитальный ремонт, ремонт автомобильных дорог общего пользования местного значения и мостовых сооружений на них, осуществление строительного контроля за выполнением работ, разработка проектно-сметной документации и прохождение государственной экспертизы</t>
  </si>
  <si>
    <t>06 1 11 00000</t>
  </si>
  <si>
    <t>Содержание автомобильных дорог общего пользования местного значения городского округа «Вуктыл» и мостовых сооружений на них</t>
  </si>
  <si>
    <t>06 1 12 00000</t>
  </si>
  <si>
    <t>Оборудование и содержание ледовых переправ и зимних автомобильных дорог общего пользования местного значения городского округа «Вуктыл»</t>
  </si>
  <si>
    <t>06 1 13 00000</t>
  </si>
  <si>
    <t>06 1 13 00001</t>
  </si>
  <si>
    <t>06 1 13 S2210</t>
  </si>
  <si>
    <t>Содержание, ремонт и капитальный ремонт уличной сети городского округа «Вуктыл» и сооружений на них, в том числе тротуаров общего пользования, остановок общественного транспорта</t>
  </si>
  <si>
    <t>06 1 15 00000</t>
  </si>
  <si>
    <t>06 1 15 00001</t>
  </si>
  <si>
    <t>Реализация отдельных мероприятий регионального проекта «Дорожная сеть» в части приведения в нормативное состояние автомобильных дорог местного значения и улиц в населенных пунктах административных центров муниципальных образований</t>
  </si>
  <si>
    <t>06 1 R1 00000</t>
  </si>
  <si>
    <t>06 1 R1 S2110</t>
  </si>
  <si>
    <t>Подпрограмма 2 «Организация транспортного обслуживания»</t>
  </si>
  <si>
    <t>06 2 00 00000</t>
  </si>
  <si>
    <t>Организация осуществления перевозок пассажиров и багажа автомобильным транспортом</t>
  </si>
  <si>
    <t>06 2 11 00000</t>
  </si>
  <si>
    <t>Субсидирование выпадающих доходов организаций водного транспорта, осуществляющих пассажирские перевозки водным транспортом на территории городского округа «Вуктыл»</t>
  </si>
  <si>
    <t>06 2 12 00000</t>
  </si>
  <si>
    <t>06 2 12 00001</t>
  </si>
  <si>
    <t>06 2 12 S2760</t>
  </si>
  <si>
    <t>Обеспечение деятельности муниципального казенного учреждения «Административно-хозяйственный отдел»</t>
  </si>
  <si>
    <t>06 2 13 00000</t>
  </si>
  <si>
    <t>Содержание и обустройство остановочных пунктов, расположенных на 1164 км р. Печора в районе местечка Кузьдибож</t>
  </si>
  <si>
    <t>06 2 21 00000</t>
  </si>
  <si>
    <t>Содержание части участка взлетно-посадочной полосы аэропорта города Вуктыла</t>
  </si>
  <si>
    <t>06 2 22 00000</t>
  </si>
  <si>
    <t>Подпрограмма 3 «Повышение безопасности дорожного движения»</t>
  </si>
  <si>
    <t>06 3 00 00000</t>
  </si>
  <si>
    <t>Организация и проведение соревнований юных инспекторов дорожного движения «Безопасное колесо» среди учащихся образовательных учреждений</t>
  </si>
  <si>
    <t>06 3 21 00000</t>
  </si>
  <si>
    <t>Участие в республиканских соревнованиях юных инспекторов дорожного движения «Безопасное колесо»</t>
  </si>
  <si>
    <t>06 3 22 00000</t>
  </si>
  <si>
    <t>Обеспечение обустройства и содержания технических средств организации безопасного дорожного движения</t>
  </si>
  <si>
    <t>06 3 31 00000</t>
  </si>
  <si>
    <t>Эвакуация длительно хранящегося, брошенного (бесхозяйного) и разукомплектованного автотранспорта</t>
  </si>
  <si>
    <t>06 3 41 00000</t>
  </si>
  <si>
    <t>Муниципальная программа городского округа «Вуктыл» «Социальное развитие и защита населения»</t>
  </si>
  <si>
    <t>07 0 00 00000</t>
  </si>
  <si>
    <t>Подпрограмма 1 «Улучшение жилищных условий»</t>
  </si>
  <si>
    <t>07 1 00 00000</t>
  </si>
  <si>
    <t>Обеспечение жилыми помещениями детей-сирот, детей, оставшихся без попечения родителей, и лиц из их числа по договорам найма специализированных жилых помещений</t>
  </si>
  <si>
    <t>07 1 11 00000</t>
  </si>
  <si>
    <t>07 1 11 73030</t>
  </si>
  <si>
    <t>07 1 11 73140</t>
  </si>
  <si>
    <t>Предоставление единовременных денежных выплат на строительство или приобретение жилого помещения отдельным категориям граждан, установленных федеральными законами от 12 января 1995 г. № 5-ФЗ «О ветеранах» и от 24 ноября 1995 г. № 181-ФЗ «О социальной защите инвалидов в Российской Федерации»</t>
  </si>
  <si>
    <t>07 1 12 00000</t>
  </si>
  <si>
    <t>Обеспечение жильем отдельных категорий граждан, установленных Федеральным законом от 24 ноября 1995 года N 181-ФЗ "О социальной защите инвалидов в Российской Федерации"</t>
  </si>
  <si>
    <t>07 1 12 51760</t>
  </si>
  <si>
    <t>07 1 12 73040</t>
  </si>
  <si>
    <t>Предоставление социальных выплат молодым семьям</t>
  </si>
  <si>
    <t>07 1 21 00000</t>
  </si>
  <si>
    <t>07 1 21 73080</t>
  </si>
  <si>
    <t>07 1 21 L4970</t>
  </si>
  <si>
    <t>Подпрограмма 2 «Социальная защита населения»</t>
  </si>
  <si>
    <t>07 2 00 00000</t>
  </si>
  <si>
    <t>Организация и проведение социально значимых мероприятий</t>
  </si>
  <si>
    <t>07 2 11 00000</t>
  </si>
  <si>
    <t>Реализация проекта "Мы вместе!"</t>
  </si>
  <si>
    <t>07 2 12 00000</t>
  </si>
  <si>
    <t>Оказание адресной помощи населению, а также дополнительных мер социальной поддержки</t>
  </si>
  <si>
    <t>07 2 21 00000</t>
  </si>
  <si>
    <t>Обучение граждан в области правовой и компьютерной грамотности, организация деятельности «социального десанта»</t>
  </si>
  <si>
    <t>07 2 31 00000</t>
  </si>
  <si>
    <t>Подпрограмма 3 «Содействие занятости населения»</t>
  </si>
  <si>
    <t>07 3 00 00000</t>
  </si>
  <si>
    <t>Реализация социально-значимых проектов в рамках проекта «Народный бюджет»</t>
  </si>
  <si>
    <t>07 3 11 00000</t>
  </si>
  <si>
    <t>07 3 11 S2540</t>
  </si>
  <si>
    <t>Организация общественных (временных) работ на территории городского округа «Вуктыл»</t>
  </si>
  <si>
    <t>07 3 12 00000</t>
  </si>
  <si>
    <t>Подпрограмма 5 «Доступная среда»</t>
  </si>
  <si>
    <t>07 5 00 00000</t>
  </si>
  <si>
    <t>Оснащение зданий учреждений сферы образования пандусами, поручнями, пандусными съездами, специальным оборудованием</t>
  </si>
  <si>
    <t>07 5 11 00000</t>
  </si>
  <si>
    <t>Адаптация объектов жилого фонда и дворовых территорий к потребностям инвалидов и других маломобильных групп населения, в том числе: оборудование (оснащение) входной зоны помещения, крыльца, тамбура, вестибюля подъезда и путей движения (лифта, лестницы), оборудование путей движения специальными приспособлениями (пандусами, опорными поручнями, аппарелями, подъемниками, местами крепления колясок, светозвуковыми информаторами внутри зданий, напольными тактильными покрытиями перед лестницей, контрастной окраской крайних ступеней, дверными проемами со звуковым маяком)</t>
  </si>
  <si>
    <t>07 5 21 00000</t>
  </si>
  <si>
    <t>Муниципальная программа городского округа «Вуктыл» «Муниципальное управление»</t>
  </si>
  <si>
    <t>08 0 00 00000</t>
  </si>
  <si>
    <t>Подпрограмма 1 «Открытый муниципалитет»</t>
  </si>
  <si>
    <t>08 1 00 00000</t>
  </si>
  <si>
    <t>Размещение официальных пресс-релизов на официальном сайте администрации городского округа «Вуктыл»; проведение «прямых линий»; проведение встреч с населением городского округа «Вуктыл»; проведение встреч сотрудников администрации городского округа «Вуктыл» с представителями общественных объединений, трудовых коллективов, молодежных и прочих организаций; информирование о деятельности органов местного самоуправления</t>
  </si>
  <si>
    <t>08 1 11 00000</t>
  </si>
  <si>
    <t>Подпрограмма 3 «Развитие кадрового потенциала»</t>
  </si>
  <si>
    <t>08 3 00 00000</t>
  </si>
  <si>
    <t>Организация обучения специалистов администрации городского округа «Вуктыл», отраслевых (функциональных) органов администрации городского округа «Вуктыл», являющихся юридическими лицами по программам дополнительного профессионального образования, в том числе с применением дистанционных и модульных технологий</t>
  </si>
  <si>
    <t>08 3 11 00000</t>
  </si>
  <si>
    <t>Подпрограмма 4 «Обеспечение органов местного самоуправления»</t>
  </si>
  <si>
    <t>08 4 00 00000</t>
  </si>
  <si>
    <t>Выполнение функций и полномочий органов местного самоуправления</t>
  </si>
  <si>
    <t>08 4 11 00000</t>
  </si>
  <si>
    <t>08 4 11 00001</t>
  </si>
  <si>
    <t>08 4 11 73050</t>
  </si>
  <si>
    <t>08 4 11 S2840</t>
  </si>
  <si>
    <t>08 4 11 S2850</t>
  </si>
  <si>
    <t>Глава муниципального образования городского округа "Вуктыл" - руководитель администрации городского округа "Вуктыл"</t>
  </si>
  <si>
    <t>08 4 13 00000</t>
  </si>
  <si>
    <t>Подпрограмма 5 «Содержание муниципального казённого учреждения «Межотраслевая централизованная бухгалтерия» городского округа «Вуктыл»</t>
  </si>
  <si>
    <t>08 5 00 00000</t>
  </si>
  <si>
    <t>Обеспечение деятельности муниципального казённого учреждения «Межотраслевая централизованная бухгалтерия» городского округа «Вуктыл</t>
  </si>
  <si>
    <t>08 5 11 00000</t>
  </si>
  <si>
    <t>Муниципальная программа городского округа «Вуктыл» «Развитие строительства и жилищно-коммунального комплекса, энергосбережение и повышение энергоэффективности»</t>
  </si>
  <si>
    <t>09 0 00 00000</t>
  </si>
  <si>
    <t>Подпрограмма 1 «Содержание и развитие жилищно-коммунального и городского хозяйства»</t>
  </si>
  <si>
    <t>09 1 00 00000</t>
  </si>
  <si>
    <t>Благоустройство территории городского округа «Вуктыл»</t>
  </si>
  <si>
    <t>09 1 11 00000</t>
  </si>
  <si>
    <t>09 1 11 00001</t>
  </si>
  <si>
    <t>09 1 11 73120</t>
  </si>
  <si>
    <t>Реализация социально-значимых проектов МО ГО «Вуктыл» в рамках проекта «Народный бюджет»</t>
  </si>
  <si>
    <t>09 1 12 00000</t>
  </si>
  <si>
    <t>09 1 12 S2480</t>
  </si>
  <si>
    <t>Обеспечение деятельности муниципального бюджетного учреждения «Локомотив»</t>
  </si>
  <si>
    <t>09 1 13 00000</t>
  </si>
  <si>
    <t>09 1 13 00001</t>
  </si>
  <si>
    <t>09 1 13 S2850</t>
  </si>
  <si>
    <t>Укрепление материально-технической базы муниципального бюджетного учреждения «Локомотив»</t>
  </si>
  <si>
    <t>09 1 14 00000</t>
  </si>
  <si>
    <t>09 1 15 00000</t>
  </si>
  <si>
    <t>09 1 15 00001</t>
  </si>
  <si>
    <t>Капитальный ремонт (ремонт) объектов коммунального хозяйства и инженерной инфраструктуры, в том числе сетей электро-, тепло-, водоснабжения, водоотведения, ливневой и дренажной канализации (в том числе ремонт и восстановление колодцев, решеток ливневой канализации)</t>
  </si>
  <si>
    <t>09 1 21 00000</t>
  </si>
  <si>
    <t>Демонтаж бесхозяйных объектов коммунального хозяйства и инженерных сетей</t>
  </si>
  <si>
    <t>09 1 22 00000</t>
  </si>
  <si>
    <t>Осуществление переданных государственных полномочий по возмещению убытков, возникающих в результате государственного регулирования цен на топливо твердое, реализуемое гражданам и используемое для нужд отопления</t>
  </si>
  <si>
    <t>09 1 23 00000</t>
  </si>
  <si>
    <t>09 1 23 73060</t>
  </si>
  <si>
    <t>09 1 23 73070</t>
  </si>
  <si>
    <t>Оснащение объектов муниципальной собственности приборами учета энергетических ресурсов</t>
  </si>
  <si>
    <t>09 1 41 00000</t>
  </si>
  <si>
    <t>Замена ламп накаливания на энергосберегающие</t>
  </si>
  <si>
    <t>09 1 42 00000</t>
  </si>
  <si>
    <t>Подпрограмма 2 «Строительство, реконструкция объектов социальной и коммунальной сферы»</t>
  </si>
  <si>
    <t>09 2 00 00000</t>
  </si>
  <si>
    <t>Реализация проекта «Газификация жилых домов с. Дутово»</t>
  </si>
  <si>
    <t>09 2 11 00000</t>
  </si>
  <si>
    <t>09 2 11 00001</t>
  </si>
  <si>
    <t>09 2 11 S2710</t>
  </si>
  <si>
    <t>Оборудование жилых домов внутридомовым (внутриквартирным) оборудованием, разработка проектно-сметной документации, в том числе получение технических условий</t>
  </si>
  <si>
    <t>09 2 12 00000</t>
  </si>
  <si>
    <t>Реконструкция коммунальной инфраструктуры городского округа «Вуктыл»</t>
  </si>
  <si>
    <t>09 2 25 00000</t>
  </si>
  <si>
    <t>Муниципальная программа городского округа «Вуктыл» «Управление муниципальным имуществом»</t>
  </si>
  <si>
    <t>10 0 00 00000</t>
  </si>
  <si>
    <t>Подпрограмма 1 «Управление и распоряжение муниципальным имуществом»</t>
  </si>
  <si>
    <t>10 1 00 00000</t>
  </si>
  <si>
    <t>Списание муниципального имущества, признанного непригодным по результатам инвентаризации</t>
  </si>
  <si>
    <t>10 1 12 00000</t>
  </si>
  <si>
    <t>Организация работ по изготовлению технических и кадастровых паспортов, технических планов на объекты недвижимого муниципального имущества, выявленного бесхозяйного имущества</t>
  </si>
  <si>
    <t>10 1 13 00000</t>
  </si>
  <si>
    <t>Организация работ по проведению оценки стоимости муниципального имущества</t>
  </si>
  <si>
    <t>10 1 21 00000</t>
  </si>
  <si>
    <t>Организация работ по проведению кадастровых работ для обеспечения кадастровыми паспортами земельных участков</t>
  </si>
  <si>
    <t>10 1 22 00000</t>
  </si>
  <si>
    <t>Организация работ по лесоустройству и постановке на государственный кадастровый учет лесных участков, находящихся в муниципальной собственности</t>
  </si>
  <si>
    <t>10 1 23 00000</t>
  </si>
  <si>
    <t>Проведение комплексных кадастровых работ</t>
  </si>
  <si>
    <t>10 1 24 00000</t>
  </si>
  <si>
    <t>10 1 24 S2080</t>
  </si>
  <si>
    <t>Приобретение в муниципальную собственность имущества (основных средств, материальных запасов)</t>
  </si>
  <si>
    <t>10 1 61 00000</t>
  </si>
  <si>
    <t>Проведение ремонта, реконструкции объектов муниципального имущества, изготовление проектно-сметной документации</t>
  </si>
  <si>
    <t>10 1 62 00000</t>
  </si>
  <si>
    <t>Содержание и обслуживание муниципального имущества</t>
  </si>
  <si>
    <t>10 1 63 00000</t>
  </si>
  <si>
    <t>Подпрограмма 2 «Развитие градостроительной деятельности»</t>
  </si>
  <si>
    <t>10 2 00 00000</t>
  </si>
  <si>
    <t>Разработка и утверждение генерального плана МОГО «Вуктыл» и Правил землепользования и застройки МОГО «Вуктыл»</t>
  </si>
  <si>
    <t>10 2 11 00000</t>
  </si>
  <si>
    <t>10 2 11 S2410</t>
  </si>
  <si>
    <t>Муниципальная программа городского округа "Вуктыл" "Управление муниципальными финансами и муниципальным долгом городского округа "Вуктыл"</t>
  </si>
  <si>
    <t>11 0 00 00000</t>
  </si>
  <si>
    <t>Подпрограмма 2 «Организация и обеспечение бюджетного процесса в городском округе «Вуктыл»</t>
  </si>
  <si>
    <t>11 2 00 00000</t>
  </si>
  <si>
    <t>Обслуживание муниципального долга городского округа «Вуктыл»</t>
  </si>
  <si>
    <t>11 2 22 00000</t>
  </si>
  <si>
    <t>Обслуживание государственного (муниципального) долга</t>
  </si>
  <si>
    <t>700</t>
  </si>
  <si>
    <t>Подпрограмма 3 «Обеспечение реализации муниципальной программы»</t>
  </si>
  <si>
    <t>11 3 00 00000</t>
  </si>
  <si>
    <t>Реализация функций аппарата исполнителей и участников программы</t>
  </si>
  <si>
    <t>11 3 11 00000</t>
  </si>
  <si>
    <t>Муниципальная программа городского округа "Вуктыл" "Формирование современной городской среды"</t>
  </si>
  <si>
    <t>12 0 00 00000</t>
  </si>
  <si>
    <t>Подпрограмма 1 "Формирование современной городской среды"</t>
  </si>
  <si>
    <t>12 1 00 00000</t>
  </si>
  <si>
    <t>Благоустройство наиболее посещаемых муниципальных территорий</t>
  </si>
  <si>
    <t>12 1 21 00000</t>
  </si>
  <si>
    <t>12 1 21 00001</t>
  </si>
  <si>
    <t>12 1 21 S2120</t>
  </si>
  <si>
    <t>Региональный проект "Формирование комфортной городской среды"</t>
  </si>
  <si>
    <t>12 1 F2 00000</t>
  </si>
  <si>
    <t>12 1 F2 55550</t>
  </si>
  <si>
    <t>12 1 F2 S2250</t>
  </si>
  <si>
    <t>Непрограммные направления деятельности</t>
  </si>
  <si>
    <t>99 0 00 00000</t>
  </si>
  <si>
    <t>Обеспечение деятельности представительного органа городского округа "Вуктыл"</t>
  </si>
  <si>
    <t>99 0 00 00110</t>
  </si>
  <si>
    <t>Обеспечение деятельности аппарата контрольно-счетной палаты муниципального образования</t>
  </si>
  <si>
    <t>99 0 00 00120</t>
  </si>
  <si>
    <t>Руководитель контрольно-счетной палаты муниципального образования  и его заместители</t>
  </si>
  <si>
    <t>99 0 00 00140</t>
  </si>
  <si>
    <t>Резервный фонд администрации городского округа «Вуктыл»</t>
  </si>
  <si>
    <t>99 0 00 00210</t>
  </si>
  <si>
    <t>Резервный фонд администрации городского округа «Вуктыл» по предупреждению и ликвидации чрезвычайных ситуаций и последствий стихийных бедствий</t>
  </si>
  <si>
    <t>99 0 00 00220</t>
  </si>
  <si>
    <t>Подготовка и проведение выборов депутатов Совета городского округа "Вуктыл"</t>
  </si>
  <si>
    <t>99 0 00 00900</t>
  </si>
  <si>
    <t>Субвенции на осуществление полномочий по первичному воинскому учету на территориях, где отсутствуют военные комиссариаты</t>
  </si>
  <si>
    <t>99 0 00 51180</t>
  </si>
  <si>
    <t>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</si>
  <si>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99 0 00 51200</t>
  </si>
  <si>
    <t>Проведение Всероссийской переписи населения 2020 года</t>
  </si>
  <si>
    <t>99 0 00 54690</t>
  </si>
  <si>
    <t>Субвенции на осуществление государственных полномочий Республики Коми, предусмотренных пунктом 6 статьи 1, статьями 2, 2(1) и 3 Закона Республики Коми "О наделении органов местного самоуправления в Республике Коми отдельными государственными полномочиями Республики Коми"</t>
  </si>
  <si>
    <t>99 0 00 73150</t>
  </si>
  <si>
    <t>Условно утверждаемые (утвержденные) расходы</t>
  </si>
  <si>
    <t>99 0 00 99990</t>
  </si>
  <si>
    <t>НЕ УКАЗАНО</t>
  </si>
  <si>
    <t>000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</si>
</sst>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
  </numFmts>
  <fonts count="11" x14ac:knownFonts="1">
    <font>
      <sz val="11"/>
      <color theme="1"/>
      <name val="Calibri"/>
      <family val="2"/>
      <charset val="204"/>
      <scheme val="minor"/>
    </font>
    <font>
      <sz val="10"/>
      <color rgb="FF000000"/>
      <name val="Times New Roman"/>
      <family val="1"/>
      <charset val="204"/>
    </font>
    <font>
      <sz val="10"/>
      <name val="Times New Roman"/>
      <family val="1"/>
      <charset val="204"/>
    </font>
    <font>
      <b/>
      <sz val="10"/>
      <color rgb="FF000000"/>
      <name val="Times New Roman"/>
      <family val="1"/>
      <charset val="204"/>
    </font>
    <font>
      <sz val="12"/>
      <color rgb="FF000000"/>
      <name val="Times New Roman"/>
      <family val="1"/>
      <charset val="204"/>
    </font>
    <font>
      <b/>
      <sz val="12"/>
      <color rgb="FF000000"/>
      <name val="Times New Roman"/>
      <family val="1"/>
      <charset val="204"/>
    </font>
    <font>
      <sz val="11"/>
      <name val="Calibri"/>
      <family val="2"/>
      <scheme val="minor"/>
    </font>
    <font>
      <b/>
      <sz val="11"/>
      <color rgb="FF000000"/>
      <name val="Arial"/>
      <family val="2"/>
      <charset val="204"/>
    </font>
    <font>
      <b/>
      <sz val="10"/>
      <color rgb="FF000000"/>
      <name val="Arial"/>
      <family val="2"/>
      <charset val="204"/>
    </font>
    <font>
      <sz val="10"/>
      <color rgb="FF000000"/>
      <name val="Arial Cyr"/>
    </font>
    <font>
      <sz val="10"/>
      <color rgb="FF000000"/>
      <name val="Arial"/>
      <family val="2"/>
      <charset val="204"/>
    </font>
  </fonts>
  <fills count="7">
    <fill>
      <patternFill patternType="none"/>
    </fill>
    <fill>
      <patternFill patternType="gray125"/>
    </fill>
    <fill>
      <patternFill patternType="solid">
        <fgColor rgb="FFFFFFFF"/>
        <bgColor rgb="FFFFFFFF"/>
      </patternFill>
    </fill>
    <fill>
      <patternFill patternType="solid">
        <fgColor rgb="FFFFD5AB"/>
      </patternFill>
    </fill>
    <fill>
      <patternFill patternType="solid">
        <fgColor rgb="FFB9CDE5"/>
      </patternFill>
    </fill>
    <fill>
      <patternFill patternType="solid">
        <fgColor rgb="FFDCE6F2"/>
      </patternFill>
    </fill>
    <fill>
      <patternFill patternType="solid">
        <fgColor rgb="FFF1F5F9"/>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top style="medium">
        <color rgb="FFFAC090"/>
      </top>
      <bottom style="medium">
        <color rgb="FFFAC090"/>
      </bottom>
      <diagonal/>
    </border>
    <border>
      <left/>
      <right style="thin">
        <color rgb="FFFAC090"/>
      </right>
      <top style="medium">
        <color rgb="FFFAC090"/>
      </top>
      <bottom style="medium">
        <color rgb="FFFAC090"/>
      </bottom>
      <diagonal/>
    </border>
    <border>
      <left style="thin">
        <color rgb="FF95B3D7"/>
      </left>
      <right/>
      <top/>
      <bottom style="medium">
        <color rgb="FF95B3D7"/>
      </bottom>
      <diagonal/>
    </border>
    <border>
      <left/>
      <right/>
      <top/>
      <bottom style="medium">
        <color rgb="FF95B3D7"/>
      </bottom>
      <diagonal/>
    </border>
    <border>
      <left/>
      <right style="thin">
        <color rgb="FF95B3D7"/>
      </right>
      <top/>
      <bottom style="medium">
        <color rgb="FF95B3D7"/>
      </bottom>
      <diagonal/>
    </border>
    <border>
      <left style="thin">
        <color rgb="FFB9CDE5"/>
      </left>
      <right style="thin">
        <color rgb="FFD9D9D9"/>
      </right>
      <top/>
      <bottom style="thin">
        <color rgb="FFB9CDE5"/>
      </bottom>
      <diagonal/>
    </border>
    <border>
      <left style="thin">
        <color rgb="FFD9D9D9"/>
      </left>
      <right style="thin">
        <color rgb="FFD9D9D9"/>
      </right>
      <top/>
      <bottom style="thin">
        <color rgb="FFB9CDE5"/>
      </bottom>
      <diagonal/>
    </border>
    <border>
      <left style="thin">
        <color rgb="FFD9D9D9"/>
      </left>
      <right style="thin">
        <color rgb="FFB9CDE5"/>
      </right>
      <top/>
      <bottom style="thin">
        <color rgb="FFB9CDE5"/>
      </bottom>
      <diagonal/>
    </border>
    <border>
      <left style="thin">
        <color rgb="FFBFBFBF"/>
      </left>
      <right style="thin">
        <color rgb="FFD9D9D9"/>
      </right>
      <top/>
      <bottom style="thin">
        <color rgb="FFD9D9D9"/>
      </bottom>
      <diagonal/>
    </border>
    <border>
      <left style="thin">
        <color rgb="FFD9D9D9"/>
      </left>
      <right style="thin">
        <color rgb="FFD9D9D9"/>
      </right>
      <top/>
      <bottom style="thin">
        <color rgb="FFD9D9D9"/>
      </bottom>
      <diagonal/>
    </border>
    <border>
      <left style="thin">
        <color rgb="FFD9D9D9"/>
      </left>
      <right style="thin">
        <color rgb="FFBFBFBF"/>
      </right>
      <top/>
      <bottom style="thin">
        <color rgb="FFD9D9D9"/>
      </bottom>
      <diagonal/>
    </border>
    <border>
      <left style="thin">
        <color rgb="FFD9D9D9"/>
      </left>
      <right style="thin">
        <color rgb="FFD9D9D9"/>
      </right>
      <top style="thin">
        <color rgb="FFD9D9D9"/>
      </top>
      <bottom style="thin">
        <color rgb="FFA6A6A6"/>
      </bottom>
      <diagonal/>
    </border>
  </borders>
  <cellStyleXfs count="37">
    <xf numFmtId="0" fontId="0" fillId="0" borderId="0"/>
    <xf numFmtId="0" fontId="1" fillId="0" borderId="0">
      <alignment vertical="top" wrapText="1"/>
    </xf>
    <xf numFmtId="0" fontId="6" fillId="0" borderId="0"/>
    <xf numFmtId="0" fontId="6" fillId="0" borderId="0"/>
    <xf numFmtId="4" fontId="7" fillId="3" borderId="3">
      <alignment horizontal="right" shrinkToFit="1"/>
    </xf>
    <xf numFmtId="165" fontId="7" fillId="3" borderId="3">
      <alignment horizontal="right" shrinkToFit="1"/>
    </xf>
    <xf numFmtId="4" fontId="7" fillId="3" borderId="4">
      <alignment horizontal="right" shrinkToFit="1"/>
    </xf>
    <xf numFmtId="49" fontId="7" fillId="4" borderId="5">
      <alignment horizontal="center" vertical="top" shrinkToFit="1"/>
    </xf>
    <xf numFmtId="0" fontId="7" fillId="4" borderId="6">
      <alignment horizontal="left" vertical="top" wrapText="1"/>
    </xf>
    <xf numFmtId="49" fontId="7" fillId="4" borderId="6">
      <alignment horizontal="center" vertical="top" wrapText="1" shrinkToFit="1"/>
    </xf>
    <xf numFmtId="4" fontId="7" fillId="4" borderId="6">
      <alignment horizontal="right" vertical="top" wrapText="1" shrinkToFit="1"/>
    </xf>
    <xf numFmtId="165" fontId="7" fillId="4" borderId="6">
      <alignment horizontal="right" vertical="top" wrapText="1" shrinkToFit="1"/>
    </xf>
    <xf numFmtId="4" fontId="7" fillId="4" borderId="7">
      <alignment horizontal="right" vertical="top" shrinkToFit="1"/>
    </xf>
    <xf numFmtId="49" fontId="8" fillId="5" borderId="8">
      <alignment horizontal="center" vertical="top" shrinkToFit="1"/>
    </xf>
    <xf numFmtId="0" fontId="8" fillId="5" borderId="9">
      <alignment horizontal="left" vertical="top" wrapText="1"/>
    </xf>
    <xf numFmtId="49" fontId="8" fillId="5" borderId="9">
      <alignment horizontal="center" vertical="top" shrinkToFit="1"/>
    </xf>
    <xf numFmtId="4" fontId="8" fillId="5" borderId="9">
      <alignment horizontal="right" vertical="top" shrinkToFit="1"/>
    </xf>
    <xf numFmtId="165" fontId="8" fillId="5" borderId="9">
      <alignment horizontal="right" vertical="top" shrinkToFit="1"/>
    </xf>
    <xf numFmtId="4" fontId="8" fillId="5" borderId="10">
      <alignment horizontal="right" vertical="top" shrinkToFit="1"/>
    </xf>
    <xf numFmtId="49" fontId="8" fillId="6" borderId="11">
      <alignment horizontal="center" vertical="top" shrinkToFit="1"/>
    </xf>
    <xf numFmtId="0" fontId="8" fillId="6" borderId="12">
      <alignment horizontal="left" vertical="top" wrapText="1"/>
    </xf>
    <xf numFmtId="49" fontId="8" fillId="6" borderId="12">
      <alignment horizontal="center" vertical="top" shrinkToFit="1"/>
    </xf>
    <xf numFmtId="4" fontId="8" fillId="6" borderId="12">
      <alignment horizontal="right" vertical="top" shrinkToFit="1"/>
    </xf>
    <xf numFmtId="165" fontId="8" fillId="6" borderId="12">
      <alignment horizontal="right" vertical="top" shrinkToFit="1"/>
    </xf>
    <xf numFmtId="4" fontId="8" fillId="6" borderId="13">
      <alignment horizontal="right" vertical="top" shrinkToFit="1"/>
    </xf>
    <xf numFmtId="49" fontId="9" fillId="0" borderId="11">
      <alignment horizontal="center" vertical="top" shrinkToFit="1"/>
    </xf>
    <xf numFmtId="0" fontId="10" fillId="0" borderId="12">
      <alignment horizontal="left" vertical="top" wrapText="1"/>
    </xf>
    <xf numFmtId="49" fontId="10" fillId="0" borderId="12">
      <alignment horizontal="center" vertical="top" shrinkToFit="1"/>
    </xf>
    <xf numFmtId="4" fontId="10" fillId="0" borderId="12">
      <alignment horizontal="right" vertical="top" shrinkToFit="1"/>
    </xf>
    <xf numFmtId="165" fontId="10" fillId="0" borderId="12">
      <alignment horizontal="right" vertical="top" shrinkToFit="1"/>
    </xf>
    <xf numFmtId="4" fontId="10" fillId="0" borderId="13">
      <alignment horizontal="right" vertical="top" shrinkToFit="1"/>
    </xf>
    <xf numFmtId="0" fontId="10" fillId="0" borderId="0">
      <alignment horizontal="right" vertical="top" wrapText="1"/>
    </xf>
    <xf numFmtId="0" fontId="10" fillId="0" borderId="0"/>
    <xf numFmtId="0" fontId="10" fillId="0" borderId="0"/>
    <xf numFmtId="0" fontId="6" fillId="0" borderId="0"/>
    <xf numFmtId="49" fontId="8" fillId="0" borderId="14">
      <alignment horizontal="center" vertical="center" wrapText="1"/>
    </xf>
    <xf numFmtId="0" fontId="6" fillId="0" borderId="0"/>
  </cellStyleXfs>
  <cellXfs count="21">
    <xf numFmtId="0" fontId="0" fillId="0" borderId="0" xfId="0"/>
    <xf numFmtId="0" fontId="1" fillId="0" borderId="0" xfId="1" applyFont="1" applyFill="1" applyAlignment="1">
      <alignment vertical="top" wrapText="1"/>
    </xf>
    <xf numFmtId="164" fontId="2" fillId="0" borderId="0" xfId="1" applyNumberFormat="1" applyFont="1" applyFill="1" applyAlignment="1">
      <alignment horizontal="right" vertical="top"/>
    </xf>
    <xf numFmtId="0" fontId="2" fillId="0" borderId="0" xfId="1" applyFont="1" applyFill="1" applyAlignment="1">
      <alignment horizontal="right" vertical="top"/>
    </xf>
    <xf numFmtId="0" fontId="1" fillId="0" borderId="0" xfId="1" applyFont="1" applyFill="1" applyAlignment="1">
      <alignment horizontal="right" vertical="top" wrapText="1"/>
    </xf>
    <xf numFmtId="0" fontId="1" fillId="0" borderId="0" xfId="1" applyFont="1" applyFill="1" applyAlignment="1">
      <alignment horizontal="right" vertical="top"/>
    </xf>
    <xf numFmtId="0" fontId="3" fillId="2" borderId="0" xfId="1" applyFont="1" applyFill="1" applyAlignment="1">
      <alignment horizontal="center" vertical="top" wrapText="1"/>
    </xf>
    <xf numFmtId="0" fontId="3" fillId="2" borderId="1" xfId="1" applyFont="1" applyFill="1" applyBorder="1" applyAlignment="1">
      <alignment horizontal="center" vertical="center" wrapText="1"/>
    </xf>
    <xf numFmtId="3" fontId="4" fillId="2" borderId="2" xfId="1" applyNumberFormat="1" applyFont="1" applyFill="1" applyBorder="1" applyAlignment="1">
      <alignment horizontal="center" vertical="center" wrapText="1"/>
    </xf>
    <xf numFmtId="0" fontId="5" fillId="2" borderId="2" xfId="1" applyFont="1" applyFill="1" applyBorder="1" applyAlignment="1">
      <alignment horizontal="left" vertical="top" wrapText="1" indent="1"/>
    </xf>
    <xf numFmtId="0" fontId="5" fillId="2" borderId="2" xfId="1" applyFont="1" applyFill="1" applyBorder="1" applyAlignment="1">
      <alignment horizontal="center" vertical="top" wrapText="1"/>
    </xf>
    <xf numFmtId="4" fontId="5" fillId="2" borderId="2" xfId="1" applyNumberFormat="1" applyFont="1" applyFill="1" applyBorder="1" applyAlignment="1">
      <alignment horizontal="right" vertical="center" wrapText="1"/>
    </xf>
    <xf numFmtId="0" fontId="4" fillId="2" borderId="2" xfId="1" applyFont="1" applyFill="1" applyBorder="1" applyAlignment="1">
      <alignment vertical="center" wrapText="1"/>
    </xf>
    <xf numFmtId="0" fontId="4" fillId="2" borderId="2" xfId="1" applyFont="1" applyFill="1" applyBorder="1" applyAlignment="1">
      <alignment horizontal="center" vertical="center" wrapText="1"/>
    </xf>
    <xf numFmtId="4" fontId="4" fillId="2" borderId="2" xfId="1" applyNumberFormat="1" applyFont="1" applyFill="1" applyBorder="1" applyAlignment="1">
      <alignment horizontal="right" vertical="center" wrapText="1"/>
    </xf>
    <xf numFmtId="0" fontId="4" fillId="0" borderId="2" xfId="1" applyFont="1" applyFill="1" applyBorder="1" applyAlignment="1">
      <alignment vertical="top" wrapText="1"/>
    </xf>
    <xf numFmtId="0" fontId="4" fillId="0" borderId="2" xfId="1" applyFont="1" applyFill="1" applyBorder="1" applyAlignment="1">
      <alignment horizontal="center" vertical="center" wrapText="1"/>
    </xf>
    <xf numFmtId="4" fontId="4" fillId="0" borderId="2" xfId="1" applyNumberFormat="1" applyFont="1" applyFill="1" applyBorder="1" applyAlignment="1">
      <alignment horizontal="right" vertical="center" wrapText="1"/>
    </xf>
    <xf numFmtId="0" fontId="3" fillId="2" borderId="0" xfId="1" applyFont="1" applyFill="1" applyAlignment="1">
      <alignment horizontal="center" vertical="top" wrapText="1"/>
    </xf>
    <xf numFmtId="0" fontId="3" fillId="2" borderId="1" xfId="1" applyFont="1" applyFill="1" applyBorder="1" applyAlignment="1">
      <alignment horizontal="center" vertical="top" wrapText="1"/>
    </xf>
    <xf numFmtId="0" fontId="3" fillId="2" borderId="1" xfId="1" applyFont="1" applyFill="1" applyBorder="1" applyAlignment="1">
      <alignment horizontal="center" vertical="center" wrapText="1"/>
    </xf>
  </cellXfs>
  <cellStyles count="37">
    <cellStyle name="br" xfId="2"/>
    <cellStyle name="col" xfId="3"/>
    <cellStyle name="ex58" xfId="4"/>
    <cellStyle name="ex59" xfId="5"/>
    <cellStyle name="ex60" xfId="6"/>
    <cellStyle name="ex61" xfId="7"/>
    <cellStyle name="ex62" xfId="8"/>
    <cellStyle name="ex63" xfId="9"/>
    <cellStyle name="ex64" xfId="10"/>
    <cellStyle name="ex65" xfId="11"/>
    <cellStyle name="ex66" xfId="12"/>
    <cellStyle name="ex67" xfId="13"/>
    <cellStyle name="ex68" xfId="14"/>
    <cellStyle name="ex69" xfId="15"/>
    <cellStyle name="ex70" xfId="16"/>
    <cellStyle name="ex71" xfId="17"/>
    <cellStyle name="ex72" xfId="18"/>
    <cellStyle name="ex73" xfId="19"/>
    <cellStyle name="ex74" xfId="20"/>
    <cellStyle name="ex75" xfId="21"/>
    <cellStyle name="ex76" xfId="22"/>
    <cellStyle name="ex77" xfId="23"/>
    <cellStyle name="ex78" xfId="24"/>
    <cellStyle name="ex79" xfId="25"/>
    <cellStyle name="ex80" xfId="26"/>
    <cellStyle name="ex81" xfId="27"/>
    <cellStyle name="ex82" xfId="28"/>
    <cellStyle name="ex83" xfId="29"/>
    <cellStyle name="ex84" xfId="30"/>
    <cellStyle name="st57" xfId="31"/>
    <cellStyle name="style0" xfId="32"/>
    <cellStyle name="td" xfId="33"/>
    <cellStyle name="tr" xfId="34"/>
    <cellStyle name="xl_bot_header" xfId="35"/>
    <cellStyle name="Обычный" xfId="0" builtinId="0"/>
    <cellStyle name="Обычный 2" xfId="36"/>
    <cellStyle name="Обычный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96"/>
  <sheetViews>
    <sheetView tabSelected="1" view="pageBreakPreview" zoomScale="112" zoomScaleNormal="74" zoomScaleSheetLayoutView="112" workbookViewId="0">
      <selection activeCell="D442" sqref="D442"/>
    </sheetView>
  </sheetViews>
  <sheetFormatPr defaultRowHeight="12.75" x14ac:dyDescent="0.25"/>
  <cols>
    <col min="1" max="1" width="47" style="1" customWidth="1"/>
    <col min="2" max="2" width="18.7109375" style="1" customWidth="1"/>
    <col min="3" max="3" width="7" style="1" customWidth="1"/>
    <col min="4" max="6" width="20" style="1" customWidth="1"/>
    <col min="7" max="16384" width="9.140625" style="1"/>
  </cols>
  <sheetData>
    <row r="1" spans="1:6" x14ac:dyDescent="0.25">
      <c r="F1" s="2" t="s">
        <v>0</v>
      </c>
    </row>
    <row r="2" spans="1:6" x14ac:dyDescent="0.25">
      <c r="F2" s="2" t="s">
        <v>1</v>
      </c>
    </row>
    <row r="3" spans="1:6" x14ac:dyDescent="0.25">
      <c r="F3" s="2" t="s">
        <v>2</v>
      </c>
    </row>
    <row r="4" spans="1:6" x14ac:dyDescent="0.25">
      <c r="F4" s="2" t="s">
        <v>3</v>
      </c>
    </row>
    <row r="5" spans="1:6" x14ac:dyDescent="0.25">
      <c r="F5" s="3" t="s">
        <v>4</v>
      </c>
    </row>
    <row r="7" spans="1:6" x14ac:dyDescent="0.25">
      <c r="F7" s="4" t="s">
        <v>0</v>
      </c>
    </row>
    <row r="8" spans="1:6" x14ac:dyDescent="0.25">
      <c r="F8" s="5" t="s">
        <v>1</v>
      </c>
    </row>
    <row r="9" spans="1:6" x14ac:dyDescent="0.25">
      <c r="F9" s="5" t="s">
        <v>5</v>
      </c>
    </row>
    <row r="10" spans="1:6" x14ac:dyDescent="0.25">
      <c r="F10" s="5" t="s">
        <v>4</v>
      </c>
    </row>
    <row r="11" spans="1:6" x14ac:dyDescent="0.25">
      <c r="A11" s="6" t="s">
        <v>6</v>
      </c>
      <c r="B11" s="6" t="s">
        <v>6</v>
      </c>
      <c r="C11" s="6" t="s">
        <v>6</v>
      </c>
      <c r="D11" s="6" t="s">
        <v>6</v>
      </c>
      <c r="E11" s="6" t="s">
        <v>6</v>
      </c>
      <c r="F11" s="6" t="s">
        <v>6</v>
      </c>
    </row>
    <row r="12" spans="1:6" ht="51.95" customHeight="1" x14ac:dyDescent="0.25">
      <c r="A12" s="18" t="s">
        <v>7</v>
      </c>
      <c r="B12" s="18"/>
      <c r="C12" s="18"/>
      <c r="D12" s="18"/>
      <c r="E12" s="18"/>
      <c r="F12" s="18"/>
    </row>
    <row r="13" spans="1:6" x14ac:dyDescent="0.25">
      <c r="A13" s="18" t="s">
        <v>6</v>
      </c>
      <c r="B13" s="18"/>
      <c r="C13" s="18"/>
      <c r="D13" s="18"/>
      <c r="E13" s="18"/>
      <c r="F13" s="18"/>
    </row>
    <row r="14" spans="1:6" x14ac:dyDescent="0.25">
      <c r="A14" s="19" t="s">
        <v>8</v>
      </c>
      <c r="B14" s="19" t="s">
        <v>9</v>
      </c>
      <c r="C14" s="19" t="s">
        <v>10</v>
      </c>
      <c r="D14" s="20" t="s">
        <v>11</v>
      </c>
      <c r="E14" s="20"/>
      <c r="F14" s="20"/>
    </row>
    <row r="15" spans="1:6" x14ac:dyDescent="0.25">
      <c r="A15" s="20" t="s">
        <v>6</v>
      </c>
      <c r="B15" s="20" t="s">
        <v>6</v>
      </c>
      <c r="C15" s="20" t="s">
        <v>6</v>
      </c>
      <c r="D15" s="7" t="s">
        <v>12</v>
      </c>
      <c r="E15" s="7" t="s">
        <v>13</v>
      </c>
      <c r="F15" s="7" t="s">
        <v>14</v>
      </c>
    </row>
    <row r="16" spans="1:6" ht="15.75" x14ac:dyDescent="0.25">
      <c r="A16" s="8">
        <v>1</v>
      </c>
      <c r="B16" s="8">
        <v>2</v>
      </c>
      <c r="C16" s="8">
        <v>3</v>
      </c>
      <c r="D16" s="8">
        <v>4</v>
      </c>
      <c r="E16" s="8">
        <v>5</v>
      </c>
      <c r="F16" s="8">
        <v>6</v>
      </c>
    </row>
    <row r="17" spans="1:6" ht="15.75" x14ac:dyDescent="0.25">
      <c r="A17" s="9" t="s">
        <v>15</v>
      </c>
      <c r="B17" s="10" t="s">
        <v>6</v>
      </c>
      <c r="C17" s="10" t="s">
        <v>6</v>
      </c>
      <c r="D17" s="11">
        <f>+D18+D83+D146+D179+D231+D258+D301+D344+D372+D420+D446+D455+D467</f>
        <v>873466503.36999977</v>
      </c>
      <c r="E17" s="11">
        <v>597887074.90999997</v>
      </c>
      <c r="F17" s="11">
        <v>621968113.95000005</v>
      </c>
    </row>
    <row r="18" spans="1:6" ht="31.5" x14ac:dyDescent="0.25">
      <c r="A18" s="12" t="s">
        <v>16</v>
      </c>
      <c r="B18" s="13" t="s">
        <v>17</v>
      </c>
      <c r="C18" s="13" t="s">
        <v>6</v>
      </c>
      <c r="D18" s="14">
        <f>+D19+D53+D62+D78</f>
        <v>458700932.48999995</v>
      </c>
      <c r="E18" s="14">
        <v>303607802.23000002</v>
      </c>
      <c r="F18" s="14">
        <v>316741942.31</v>
      </c>
    </row>
    <row r="19" spans="1:6" ht="31.5" x14ac:dyDescent="0.25">
      <c r="A19" s="12" t="s">
        <v>18</v>
      </c>
      <c r="B19" s="13" t="s">
        <v>19</v>
      </c>
      <c r="C19" s="13" t="s">
        <v>6</v>
      </c>
      <c r="D19" s="14">
        <f>+D20+D33+D38+D40+D43+D50</f>
        <v>296520954.50999993</v>
      </c>
      <c r="E19" s="14">
        <v>296654459.19</v>
      </c>
      <c r="F19" s="14">
        <v>309388599.26999998</v>
      </c>
    </row>
    <row r="20" spans="1:6" ht="47.25" x14ac:dyDescent="0.25">
      <c r="A20" s="12" t="s">
        <v>20</v>
      </c>
      <c r="B20" s="13" t="s">
        <v>21</v>
      </c>
      <c r="C20" s="13" t="s">
        <v>6</v>
      </c>
      <c r="D20" s="14">
        <f>+D21+D23+D25+D27+D29+D31</f>
        <v>281582157.28999996</v>
      </c>
      <c r="E20" s="14">
        <v>285487151.38999999</v>
      </c>
      <c r="F20" s="14">
        <v>297816589.47000003</v>
      </c>
    </row>
    <row r="21" spans="1:6" ht="31.5" x14ac:dyDescent="0.25">
      <c r="A21" s="15" t="s">
        <v>22</v>
      </c>
      <c r="B21" s="16" t="s">
        <v>23</v>
      </c>
      <c r="C21" s="16" t="s">
        <v>6</v>
      </c>
      <c r="D21" s="17">
        <f>+D22</f>
        <v>17742160.510000002</v>
      </c>
      <c r="E21" s="17">
        <v>11801989.34</v>
      </c>
      <c r="F21" s="17">
        <v>12022115.449999999</v>
      </c>
    </row>
    <row r="22" spans="1:6" ht="47.25" x14ac:dyDescent="0.25">
      <c r="A22" s="15" t="s">
        <v>24</v>
      </c>
      <c r="B22" s="16" t="s">
        <v>23</v>
      </c>
      <c r="C22" s="16" t="s">
        <v>25</v>
      </c>
      <c r="D22" s="17">
        <v>17742160.510000002</v>
      </c>
      <c r="E22" s="17">
        <v>11801989.34</v>
      </c>
      <c r="F22" s="17">
        <v>12022115.449999999</v>
      </c>
    </row>
    <row r="23" spans="1:6" ht="47.25" x14ac:dyDescent="0.25">
      <c r="A23" s="15" t="s">
        <v>26</v>
      </c>
      <c r="B23" s="16" t="s">
        <v>27</v>
      </c>
      <c r="C23" s="16" t="s">
        <v>6</v>
      </c>
      <c r="D23" s="17">
        <f>+D24</f>
        <v>4030700</v>
      </c>
      <c r="E23" s="17" t="s">
        <v>6</v>
      </c>
      <c r="F23" s="17" t="s">
        <v>6</v>
      </c>
    </row>
    <row r="24" spans="1:6" ht="47.25" x14ac:dyDescent="0.25">
      <c r="A24" s="15" t="s">
        <v>24</v>
      </c>
      <c r="B24" s="16" t="s">
        <v>27</v>
      </c>
      <c r="C24" s="16" t="s">
        <v>25</v>
      </c>
      <c r="D24" s="17">
        <v>4030700</v>
      </c>
      <c r="E24" s="17" t="s">
        <v>6</v>
      </c>
      <c r="F24" s="17" t="s">
        <v>6</v>
      </c>
    </row>
    <row r="25" spans="1:6" ht="47.25" x14ac:dyDescent="0.25">
      <c r="A25" s="15" t="s">
        <v>20</v>
      </c>
      <c r="B25" s="16" t="s">
        <v>28</v>
      </c>
      <c r="C25" s="16" t="s">
        <v>6</v>
      </c>
      <c r="D25" s="17">
        <f>+D26</f>
        <v>229045800</v>
      </c>
      <c r="E25" s="17">
        <v>243714700</v>
      </c>
      <c r="F25" s="17">
        <v>254807400</v>
      </c>
    </row>
    <row r="26" spans="1:6" ht="47.25" x14ac:dyDescent="0.25">
      <c r="A26" s="15" t="s">
        <v>24</v>
      </c>
      <c r="B26" s="16" t="s">
        <v>28</v>
      </c>
      <c r="C26" s="16" t="s">
        <v>25</v>
      </c>
      <c r="D26" s="17">
        <v>229045800</v>
      </c>
      <c r="E26" s="17">
        <v>243714700</v>
      </c>
      <c r="F26" s="17">
        <v>254807400</v>
      </c>
    </row>
    <row r="27" spans="1:6" ht="47.25" x14ac:dyDescent="0.25">
      <c r="A27" s="15" t="s">
        <v>20</v>
      </c>
      <c r="B27" s="16" t="s">
        <v>29</v>
      </c>
      <c r="C27" s="16" t="s">
        <v>6</v>
      </c>
      <c r="D27" s="17">
        <f>+D28</f>
        <v>17900</v>
      </c>
      <c r="E27" s="17">
        <v>6239300</v>
      </c>
      <c r="F27" s="17">
        <v>6579200</v>
      </c>
    </row>
    <row r="28" spans="1:6" ht="47.25" x14ac:dyDescent="0.25">
      <c r="A28" s="15" t="s">
        <v>24</v>
      </c>
      <c r="B28" s="16" t="s">
        <v>29</v>
      </c>
      <c r="C28" s="16" t="s">
        <v>25</v>
      </c>
      <c r="D28" s="17">
        <v>17900</v>
      </c>
      <c r="E28" s="17">
        <v>6239300</v>
      </c>
      <c r="F28" s="17">
        <v>6579200</v>
      </c>
    </row>
    <row r="29" spans="1:6" ht="47.25" x14ac:dyDescent="0.25">
      <c r="A29" s="15" t="s">
        <v>26</v>
      </c>
      <c r="B29" s="16" t="s">
        <v>30</v>
      </c>
      <c r="C29" s="16" t="s">
        <v>6</v>
      </c>
      <c r="D29" s="17">
        <f>+D30</f>
        <v>5127162.63</v>
      </c>
      <c r="E29" s="17">
        <v>1936673.74</v>
      </c>
      <c r="F29" s="17">
        <v>2159966.67</v>
      </c>
    </row>
    <row r="30" spans="1:6" ht="47.25" x14ac:dyDescent="0.25">
      <c r="A30" s="15" t="s">
        <v>24</v>
      </c>
      <c r="B30" s="16" t="s">
        <v>30</v>
      </c>
      <c r="C30" s="16" t="s">
        <v>25</v>
      </c>
      <c r="D30" s="17">
        <v>5127162.63</v>
      </c>
      <c r="E30" s="17">
        <v>1936673.74</v>
      </c>
      <c r="F30" s="17">
        <v>2159966.67</v>
      </c>
    </row>
    <row r="31" spans="1:6" ht="47.25" x14ac:dyDescent="0.25">
      <c r="A31" s="15" t="s">
        <v>20</v>
      </c>
      <c r="B31" s="16" t="s">
        <v>31</v>
      </c>
      <c r="C31" s="16" t="s">
        <v>6</v>
      </c>
      <c r="D31" s="17">
        <f>+D32</f>
        <v>25618434.149999999</v>
      </c>
      <c r="E31" s="17">
        <v>21794488.309999999</v>
      </c>
      <c r="F31" s="17">
        <v>22247907.350000001</v>
      </c>
    </row>
    <row r="32" spans="1:6" ht="47.25" x14ac:dyDescent="0.25">
      <c r="A32" s="15" t="s">
        <v>24</v>
      </c>
      <c r="B32" s="16" t="s">
        <v>31</v>
      </c>
      <c r="C32" s="16" t="s">
        <v>25</v>
      </c>
      <c r="D32" s="17">
        <v>25618434.149999999</v>
      </c>
      <c r="E32" s="17">
        <v>21794488.309999999</v>
      </c>
      <c r="F32" s="17">
        <v>22247907.350000001</v>
      </c>
    </row>
    <row r="33" spans="1:6" ht="31.5" x14ac:dyDescent="0.25">
      <c r="A33" s="12" t="s">
        <v>32</v>
      </c>
      <c r="B33" s="13" t="s">
        <v>33</v>
      </c>
      <c r="C33" s="13" t="s">
        <v>6</v>
      </c>
      <c r="D33" s="14">
        <f>+D34+D36</f>
        <v>6178115.8399999999</v>
      </c>
      <c r="E33" s="14" t="s">
        <v>6</v>
      </c>
      <c r="F33" s="14" t="s">
        <v>6</v>
      </c>
    </row>
    <row r="34" spans="1:6" ht="31.5" x14ac:dyDescent="0.25">
      <c r="A34" s="15" t="s">
        <v>22</v>
      </c>
      <c r="B34" s="16" t="s">
        <v>34</v>
      </c>
      <c r="C34" s="16" t="s">
        <v>6</v>
      </c>
      <c r="D34" s="17">
        <f>+D35</f>
        <v>5255025.72</v>
      </c>
      <c r="E34" s="17" t="s">
        <v>6</v>
      </c>
      <c r="F34" s="17" t="s">
        <v>6</v>
      </c>
    </row>
    <row r="35" spans="1:6" ht="47.25" x14ac:dyDescent="0.25">
      <c r="A35" s="15" t="s">
        <v>24</v>
      </c>
      <c r="B35" s="16" t="s">
        <v>34</v>
      </c>
      <c r="C35" s="16" t="s">
        <v>25</v>
      </c>
      <c r="D35" s="17">
        <v>5255025.72</v>
      </c>
      <c r="E35" s="17" t="s">
        <v>6</v>
      </c>
      <c r="F35" s="17" t="s">
        <v>6</v>
      </c>
    </row>
    <row r="36" spans="1:6" ht="31.5" x14ac:dyDescent="0.25">
      <c r="A36" s="15" t="s">
        <v>32</v>
      </c>
      <c r="B36" s="16" t="s">
        <v>35</v>
      </c>
      <c r="C36" s="16" t="s">
        <v>6</v>
      </c>
      <c r="D36" s="17">
        <f>+D37</f>
        <v>923090.12</v>
      </c>
      <c r="E36" s="17" t="s">
        <v>6</v>
      </c>
      <c r="F36" s="17" t="s">
        <v>6</v>
      </c>
    </row>
    <row r="37" spans="1:6" ht="47.25" x14ac:dyDescent="0.25">
      <c r="A37" s="15" t="s">
        <v>24</v>
      </c>
      <c r="B37" s="16" t="s">
        <v>35</v>
      </c>
      <c r="C37" s="16" t="s">
        <v>25</v>
      </c>
      <c r="D37" s="17">
        <v>923090.12</v>
      </c>
      <c r="E37" s="17" t="s">
        <v>6</v>
      </c>
      <c r="F37" s="17" t="s">
        <v>6</v>
      </c>
    </row>
    <row r="38" spans="1:6" ht="47.25" x14ac:dyDescent="0.25">
      <c r="A38" s="12" t="s">
        <v>36</v>
      </c>
      <c r="B38" s="13" t="s">
        <v>37</v>
      </c>
      <c r="C38" s="13" t="s">
        <v>6</v>
      </c>
      <c r="D38" s="14">
        <f>+D39</f>
        <v>1508422.8</v>
      </c>
      <c r="E38" s="14">
        <v>1508422.8</v>
      </c>
      <c r="F38" s="14">
        <v>1508422.8</v>
      </c>
    </row>
    <row r="39" spans="1:6" ht="47.25" x14ac:dyDescent="0.25">
      <c r="A39" s="15" t="s">
        <v>24</v>
      </c>
      <c r="B39" s="16" t="s">
        <v>37</v>
      </c>
      <c r="C39" s="16" t="s">
        <v>25</v>
      </c>
      <c r="D39" s="17">
        <v>1508422.8</v>
      </c>
      <c r="E39" s="17">
        <v>1508422.8</v>
      </c>
      <c r="F39" s="17">
        <v>1508422.8</v>
      </c>
    </row>
    <row r="40" spans="1:6" ht="63" x14ac:dyDescent="0.25">
      <c r="A40" s="12" t="s">
        <v>38</v>
      </c>
      <c r="B40" s="13" t="s">
        <v>39</v>
      </c>
      <c r="C40" s="13" t="s">
        <v>6</v>
      </c>
      <c r="D40" s="14">
        <f>+D41</f>
        <v>750000</v>
      </c>
      <c r="E40" s="14">
        <v>833300</v>
      </c>
      <c r="F40" s="14">
        <v>916700</v>
      </c>
    </row>
    <row r="41" spans="1:6" ht="63" x14ac:dyDescent="0.25">
      <c r="A41" s="15" t="s">
        <v>38</v>
      </c>
      <c r="B41" s="16" t="s">
        <v>40</v>
      </c>
      <c r="C41" s="16" t="s">
        <v>6</v>
      </c>
      <c r="D41" s="17">
        <f>+D42</f>
        <v>750000</v>
      </c>
      <c r="E41" s="17">
        <v>833300</v>
      </c>
      <c r="F41" s="17">
        <v>916700</v>
      </c>
    </row>
    <row r="42" spans="1:6" ht="31.5" x14ac:dyDescent="0.25">
      <c r="A42" s="15" t="s">
        <v>41</v>
      </c>
      <c r="B42" s="16" t="s">
        <v>40</v>
      </c>
      <c r="C42" s="16" t="s">
        <v>42</v>
      </c>
      <c r="D42" s="17">
        <v>750000</v>
      </c>
      <c r="E42" s="17">
        <v>833300</v>
      </c>
      <c r="F42" s="17">
        <v>916700</v>
      </c>
    </row>
    <row r="43" spans="1:6" ht="31.5" x14ac:dyDescent="0.25">
      <c r="A43" s="12" t="s">
        <v>43</v>
      </c>
      <c r="B43" s="13" t="s">
        <v>44</v>
      </c>
      <c r="C43" s="13" t="s">
        <v>6</v>
      </c>
      <c r="D43" s="14">
        <f>+D44+D46+D48</f>
        <v>5874401.4300000006</v>
      </c>
      <c r="E43" s="14">
        <v>8825585</v>
      </c>
      <c r="F43" s="14">
        <v>9146887</v>
      </c>
    </row>
    <row r="44" spans="1:6" ht="31.5" x14ac:dyDescent="0.25">
      <c r="A44" s="15" t="s">
        <v>22</v>
      </c>
      <c r="B44" s="16" t="s">
        <v>45</v>
      </c>
      <c r="C44" s="16" t="s">
        <v>6</v>
      </c>
      <c r="D44" s="17">
        <f>+D45</f>
        <v>743088.28</v>
      </c>
      <c r="E44" s="17">
        <v>793362.77</v>
      </c>
      <c r="F44" s="17">
        <v>793351.64</v>
      </c>
    </row>
    <row r="45" spans="1:6" ht="47.25" x14ac:dyDescent="0.25">
      <c r="A45" s="15" t="s">
        <v>24</v>
      </c>
      <c r="B45" s="16" t="s">
        <v>45</v>
      </c>
      <c r="C45" s="16" t="s">
        <v>25</v>
      </c>
      <c r="D45" s="17">
        <v>743088.28</v>
      </c>
      <c r="E45" s="17">
        <v>793362.77</v>
      </c>
      <c r="F45" s="17">
        <v>793351.64</v>
      </c>
    </row>
    <row r="46" spans="1:6" ht="63" x14ac:dyDescent="0.25">
      <c r="A46" s="15" t="s">
        <v>46</v>
      </c>
      <c r="B46" s="16" t="s">
        <v>47</v>
      </c>
      <c r="C46" s="16" t="s">
        <v>6</v>
      </c>
      <c r="D46" s="17">
        <f>+D47</f>
        <v>3323232.33</v>
      </c>
      <c r="E46" s="17" t="s">
        <v>6</v>
      </c>
      <c r="F46" s="17" t="s">
        <v>6</v>
      </c>
    </row>
    <row r="47" spans="1:6" ht="47.25" x14ac:dyDescent="0.25">
      <c r="A47" s="15" t="s">
        <v>24</v>
      </c>
      <c r="B47" s="16" t="s">
        <v>47</v>
      </c>
      <c r="C47" s="16" t="s">
        <v>25</v>
      </c>
      <c r="D47" s="17">
        <v>3323232.33</v>
      </c>
      <c r="E47" s="17" t="s">
        <v>6</v>
      </c>
      <c r="F47" s="17" t="s">
        <v>6</v>
      </c>
    </row>
    <row r="48" spans="1:6" ht="31.5" x14ac:dyDescent="0.25">
      <c r="A48" s="15" t="s">
        <v>43</v>
      </c>
      <c r="B48" s="16" t="s">
        <v>48</v>
      </c>
      <c r="C48" s="16" t="s">
        <v>6</v>
      </c>
      <c r="D48" s="17">
        <f>+D49</f>
        <v>1808080.82</v>
      </c>
      <c r="E48" s="17">
        <v>8032222.2300000004</v>
      </c>
      <c r="F48" s="17">
        <v>8353535.3600000003</v>
      </c>
    </row>
    <row r="49" spans="1:6" ht="47.25" x14ac:dyDescent="0.25">
      <c r="A49" s="15" t="s">
        <v>24</v>
      </c>
      <c r="B49" s="16" t="s">
        <v>48</v>
      </c>
      <c r="C49" s="16" t="s">
        <v>25</v>
      </c>
      <c r="D49" s="17">
        <v>1808080.82</v>
      </c>
      <c r="E49" s="17">
        <v>8032222.2300000004</v>
      </c>
      <c r="F49" s="17">
        <v>8353535.3600000003</v>
      </c>
    </row>
    <row r="50" spans="1:6" ht="78.75" x14ac:dyDescent="0.25">
      <c r="A50" s="12" t="s">
        <v>49</v>
      </c>
      <c r="B50" s="13" t="s">
        <v>50</v>
      </c>
      <c r="C50" s="13" t="s">
        <v>6</v>
      </c>
      <c r="D50" s="14">
        <f>+D51</f>
        <v>627857.15</v>
      </c>
      <c r="E50" s="14" t="s">
        <v>6</v>
      </c>
      <c r="F50" s="14" t="s">
        <v>6</v>
      </c>
    </row>
    <row r="51" spans="1:6" ht="78.75" x14ac:dyDescent="0.25">
      <c r="A51" s="15" t="s">
        <v>49</v>
      </c>
      <c r="B51" s="16" t="s">
        <v>51</v>
      </c>
      <c r="C51" s="16" t="s">
        <v>6</v>
      </c>
      <c r="D51" s="17">
        <f>+D52</f>
        <v>627857.15</v>
      </c>
      <c r="E51" s="17" t="s">
        <v>6</v>
      </c>
      <c r="F51" s="17" t="s">
        <v>6</v>
      </c>
    </row>
    <row r="52" spans="1:6" ht="47.25" x14ac:dyDescent="0.25">
      <c r="A52" s="15" t="s">
        <v>24</v>
      </c>
      <c r="B52" s="16" t="s">
        <v>51</v>
      </c>
      <c r="C52" s="16" t="s">
        <v>25</v>
      </c>
      <c r="D52" s="17">
        <v>627857.15</v>
      </c>
      <c r="E52" s="17" t="s">
        <v>6</v>
      </c>
      <c r="F52" s="17" t="s">
        <v>6</v>
      </c>
    </row>
    <row r="53" spans="1:6" ht="15.75" x14ac:dyDescent="0.25">
      <c r="A53" s="12" t="s">
        <v>52</v>
      </c>
      <c r="B53" s="13" t="s">
        <v>53</v>
      </c>
      <c r="C53" s="13" t="s">
        <v>6</v>
      </c>
      <c r="D53" s="14">
        <f>+D54+D57</f>
        <v>1356500</v>
      </c>
      <c r="E53" s="14">
        <v>1390500</v>
      </c>
      <c r="F53" s="14">
        <v>1390500</v>
      </c>
    </row>
    <row r="54" spans="1:6" ht="47.25" x14ac:dyDescent="0.25">
      <c r="A54" s="12" t="s">
        <v>54</v>
      </c>
      <c r="B54" s="13" t="s">
        <v>55</v>
      </c>
      <c r="C54" s="13" t="s">
        <v>6</v>
      </c>
      <c r="D54" s="14">
        <f>+D55+D56</f>
        <v>166000</v>
      </c>
      <c r="E54" s="14">
        <v>200000</v>
      </c>
      <c r="F54" s="14">
        <v>200000</v>
      </c>
    </row>
    <row r="55" spans="1:6" ht="47.25" x14ac:dyDescent="0.25">
      <c r="A55" s="15" t="s">
        <v>56</v>
      </c>
      <c r="B55" s="16" t="s">
        <v>55</v>
      </c>
      <c r="C55" s="16" t="s">
        <v>57</v>
      </c>
      <c r="D55" s="17"/>
      <c r="E55" s="17">
        <v>200000</v>
      </c>
      <c r="F55" s="17">
        <v>200000</v>
      </c>
    </row>
    <row r="56" spans="1:6" ht="47.25" x14ac:dyDescent="0.25">
      <c r="A56" s="15" t="s">
        <v>24</v>
      </c>
      <c r="B56" s="16" t="s">
        <v>55</v>
      </c>
      <c r="C56" s="16" t="s">
        <v>25</v>
      </c>
      <c r="D56" s="17">
        <v>166000</v>
      </c>
      <c r="E56" s="17" t="s">
        <v>6</v>
      </c>
      <c r="F56" s="17" t="s">
        <v>6</v>
      </c>
    </row>
    <row r="57" spans="1:6" ht="31.5" x14ac:dyDescent="0.25">
      <c r="A57" s="12" t="s">
        <v>58</v>
      </c>
      <c r="B57" s="13" t="s">
        <v>59</v>
      </c>
      <c r="C57" s="13" t="s">
        <v>6</v>
      </c>
      <c r="D57" s="14">
        <f>+D58+D60</f>
        <v>1190500</v>
      </c>
      <c r="E57" s="14">
        <v>1190500</v>
      </c>
      <c r="F57" s="14">
        <v>1190500</v>
      </c>
    </row>
    <row r="58" spans="1:6" ht="31.5" x14ac:dyDescent="0.25">
      <c r="A58" s="15" t="s">
        <v>22</v>
      </c>
      <c r="B58" s="16" t="s">
        <v>60</v>
      </c>
      <c r="C58" s="16" t="s">
        <v>6</v>
      </c>
      <c r="D58" s="17">
        <f>+D59</f>
        <v>6333.33</v>
      </c>
      <c r="E58" s="17">
        <v>6333.33</v>
      </c>
      <c r="F58" s="17">
        <v>6333.33</v>
      </c>
    </row>
    <row r="59" spans="1:6" ht="47.25" x14ac:dyDescent="0.25">
      <c r="A59" s="15" t="s">
        <v>24</v>
      </c>
      <c r="B59" s="16" t="s">
        <v>60</v>
      </c>
      <c r="C59" s="16" t="s">
        <v>25</v>
      </c>
      <c r="D59" s="17">
        <v>6333.33</v>
      </c>
      <c r="E59" s="17">
        <v>6333.33</v>
      </c>
      <c r="F59" s="17">
        <v>6333.33</v>
      </c>
    </row>
    <row r="60" spans="1:6" ht="31.5" x14ac:dyDescent="0.25">
      <c r="A60" s="15" t="s">
        <v>58</v>
      </c>
      <c r="B60" s="16" t="s">
        <v>61</v>
      </c>
      <c r="C60" s="16" t="s">
        <v>6</v>
      </c>
      <c r="D60" s="17">
        <f>+D61</f>
        <v>1184166.67</v>
      </c>
      <c r="E60" s="17">
        <v>1184166.67</v>
      </c>
      <c r="F60" s="17">
        <v>1184166.67</v>
      </c>
    </row>
    <row r="61" spans="1:6" ht="47.25" x14ac:dyDescent="0.25">
      <c r="A61" s="15" t="s">
        <v>24</v>
      </c>
      <c r="B61" s="16" t="s">
        <v>61</v>
      </c>
      <c r="C61" s="16" t="s">
        <v>25</v>
      </c>
      <c r="D61" s="17">
        <v>1184166.67</v>
      </c>
      <c r="E61" s="17">
        <v>1184166.67</v>
      </c>
      <c r="F61" s="17">
        <v>1184166.67</v>
      </c>
    </row>
    <row r="62" spans="1:6" ht="47.25" x14ac:dyDescent="0.25">
      <c r="A62" s="12" t="s">
        <v>62</v>
      </c>
      <c r="B62" s="13" t="s">
        <v>63</v>
      </c>
      <c r="C62" s="13" t="s">
        <v>6</v>
      </c>
      <c r="D62" s="14">
        <f>+D63+D68+D75+D73</f>
        <v>154033646.28999999</v>
      </c>
      <c r="E62" s="14">
        <v>300000</v>
      </c>
      <c r="F62" s="14">
        <v>700000</v>
      </c>
    </row>
    <row r="63" spans="1:6" ht="47.25" x14ac:dyDescent="0.25">
      <c r="A63" s="12" t="s">
        <v>64</v>
      </c>
      <c r="B63" s="13" t="s">
        <v>65</v>
      </c>
      <c r="C63" s="13" t="s">
        <v>6</v>
      </c>
      <c r="D63" s="14">
        <f>+D64+D66</f>
        <v>3364515.21</v>
      </c>
      <c r="E63" s="14">
        <v>300000</v>
      </c>
      <c r="F63" s="14">
        <v>700000</v>
      </c>
    </row>
    <row r="64" spans="1:6" ht="31.5" x14ac:dyDescent="0.25">
      <c r="A64" s="15" t="s">
        <v>22</v>
      </c>
      <c r="B64" s="16" t="s">
        <v>66</v>
      </c>
      <c r="C64" s="16" t="s">
        <v>6</v>
      </c>
      <c r="D64" s="17">
        <f>+D65</f>
        <v>717848.54</v>
      </c>
      <c r="E64" s="17">
        <v>300000</v>
      </c>
      <c r="F64" s="17">
        <v>700000</v>
      </c>
    </row>
    <row r="65" spans="1:6" ht="47.25" x14ac:dyDescent="0.25">
      <c r="A65" s="15" t="s">
        <v>24</v>
      </c>
      <c r="B65" s="16" t="s">
        <v>66</v>
      </c>
      <c r="C65" s="16" t="s">
        <v>25</v>
      </c>
      <c r="D65" s="17">
        <v>717848.54</v>
      </c>
      <c r="E65" s="17">
        <v>300000</v>
      </c>
      <c r="F65" s="17">
        <v>700000</v>
      </c>
    </row>
    <row r="66" spans="1:6" ht="47.25" x14ac:dyDescent="0.25">
      <c r="A66" s="15" t="s">
        <v>64</v>
      </c>
      <c r="B66" s="16" t="s">
        <v>67</v>
      </c>
      <c r="C66" s="16" t="s">
        <v>6</v>
      </c>
      <c r="D66" s="17">
        <f>+D67</f>
        <v>2646666.67</v>
      </c>
      <c r="E66" s="17" t="s">
        <v>6</v>
      </c>
      <c r="F66" s="17" t="s">
        <v>6</v>
      </c>
    </row>
    <row r="67" spans="1:6" ht="47.25" x14ac:dyDescent="0.25">
      <c r="A67" s="15" t="s">
        <v>24</v>
      </c>
      <c r="B67" s="16" t="s">
        <v>67</v>
      </c>
      <c r="C67" s="16" t="s">
        <v>25</v>
      </c>
      <c r="D67" s="17">
        <v>2646666.67</v>
      </c>
      <c r="E67" s="17" t="s">
        <v>6</v>
      </c>
      <c r="F67" s="17" t="s">
        <v>6</v>
      </c>
    </row>
    <row r="68" spans="1:6" ht="47.25" x14ac:dyDescent="0.25">
      <c r="A68" s="12" t="s">
        <v>68</v>
      </c>
      <c r="B68" s="13" t="s">
        <v>69</v>
      </c>
      <c r="C68" s="13" t="s">
        <v>6</v>
      </c>
      <c r="D68" s="14">
        <f>+D69+D71</f>
        <v>677766.67</v>
      </c>
      <c r="E68" s="14" t="s">
        <v>6</v>
      </c>
      <c r="F68" s="14" t="s">
        <v>6</v>
      </c>
    </row>
    <row r="69" spans="1:6" ht="31.5" x14ac:dyDescent="0.25">
      <c r="A69" s="15" t="s">
        <v>22</v>
      </c>
      <c r="B69" s="16" t="s">
        <v>70</v>
      </c>
      <c r="C69" s="16" t="s">
        <v>6</v>
      </c>
      <c r="D69" s="17">
        <f>+D70</f>
        <v>11100</v>
      </c>
      <c r="E69" s="17" t="s">
        <v>6</v>
      </c>
      <c r="F69" s="17" t="s">
        <v>6</v>
      </c>
    </row>
    <row r="70" spans="1:6" ht="47.25" x14ac:dyDescent="0.25">
      <c r="A70" s="15" t="s">
        <v>24</v>
      </c>
      <c r="B70" s="16" t="s">
        <v>70</v>
      </c>
      <c r="C70" s="16" t="s">
        <v>25</v>
      </c>
      <c r="D70" s="17">
        <v>11100</v>
      </c>
      <c r="E70" s="17" t="s">
        <v>6</v>
      </c>
      <c r="F70" s="17" t="s">
        <v>6</v>
      </c>
    </row>
    <row r="71" spans="1:6" ht="47.25" x14ac:dyDescent="0.25">
      <c r="A71" s="15" t="s">
        <v>68</v>
      </c>
      <c r="B71" s="16" t="s">
        <v>71</v>
      </c>
      <c r="C71" s="16" t="s">
        <v>6</v>
      </c>
      <c r="D71" s="17">
        <f>+D72</f>
        <v>666666.67000000004</v>
      </c>
      <c r="E71" s="17" t="s">
        <v>6</v>
      </c>
      <c r="F71" s="17" t="s">
        <v>6</v>
      </c>
    </row>
    <row r="72" spans="1:6" ht="47.25" x14ac:dyDescent="0.25">
      <c r="A72" s="15" t="s">
        <v>24</v>
      </c>
      <c r="B72" s="16" t="s">
        <v>71</v>
      </c>
      <c r="C72" s="16" t="s">
        <v>25</v>
      </c>
      <c r="D72" s="17">
        <v>666666.67000000004</v>
      </c>
      <c r="E72" s="17" t="s">
        <v>6</v>
      </c>
      <c r="F72" s="17" t="s">
        <v>6</v>
      </c>
    </row>
    <row r="73" spans="1:6" ht="15.75" x14ac:dyDescent="0.25">
      <c r="A73" s="15" t="s">
        <v>72</v>
      </c>
      <c r="B73" s="16" t="s">
        <v>73</v>
      </c>
      <c r="C73" s="16" t="s">
        <v>6</v>
      </c>
      <c r="D73" s="17">
        <f>+D74</f>
        <v>1000000</v>
      </c>
      <c r="E73" s="17"/>
      <c r="F73" s="17"/>
    </row>
    <row r="74" spans="1:6" ht="47.25" x14ac:dyDescent="0.25">
      <c r="A74" s="15" t="s">
        <v>24</v>
      </c>
      <c r="B74" s="16" t="s">
        <v>73</v>
      </c>
      <c r="C74" s="16" t="s">
        <v>25</v>
      </c>
      <c r="D74" s="17">
        <v>1000000</v>
      </c>
      <c r="E74" s="17"/>
      <c r="F74" s="17"/>
    </row>
    <row r="75" spans="1:6" ht="63" x14ac:dyDescent="0.25">
      <c r="A75" s="12" t="s">
        <v>74</v>
      </c>
      <c r="B75" s="13" t="s">
        <v>75</v>
      </c>
      <c r="C75" s="13" t="s">
        <v>6</v>
      </c>
      <c r="D75" s="14">
        <f>+D76</f>
        <v>148991364.41</v>
      </c>
      <c r="E75" s="14" t="s">
        <v>6</v>
      </c>
      <c r="F75" s="14" t="s">
        <v>6</v>
      </c>
    </row>
    <row r="76" spans="1:6" ht="63" x14ac:dyDescent="0.25">
      <c r="A76" s="15" t="s">
        <v>74</v>
      </c>
      <c r="B76" s="16" t="s">
        <v>76</v>
      </c>
      <c r="C76" s="16" t="s">
        <v>6</v>
      </c>
      <c r="D76" s="17">
        <f>+D77</f>
        <v>148991364.41</v>
      </c>
      <c r="E76" s="17" t="s">
        <v>6</v>
      </c>
      <c r="F76" s="17" t="s">
        <v>6</v>
      </c>
    </row>
    <row r="77" spans="1:6" ht="47.25" x14ac:dyDescent="0.25">
      <c r="A77" s="15" t="s">
        <v>77</v>
      </c>
      <c r="B77" s="16" t="s">
        <v>76</v>
      </c>
      <c r="C77" s="16" t="s">
        <v>78</v>
      </c>
      <c r="D77" s="17">
        <v>148991364.41</v>
      </c>
      <c r="E77" s="17" t="s">
        <v>6</v>
      </c>
      <c r="F77" s="17" t="s">
        <v>6</v>
      </c>
    </row>
    <row r="78" spans="1:6" ht="31.5" x14ac:dyDescent="0.25">
      <c r="A78" s="12" t="s">
        <v>79</v>
      </c>
      <c r="B78" s="13" t="s">
        <v>80</v>
      </c>
      <c r="C78" s="13" t="s">
        <v>6</v>
      </c>
      <c r="D78" s="14">
        <f>+D79</f>
        <v>6789831.6900000004</v>
      </c>
      <c r="E78" s="14">
        <v>5262843.04</v>
      </c>
      <c r="F78" s="14">
        <v>5262843.04</v>
      </c>
    </row>
    <row r="79" spans="1:6" ht="126" x14ac:dyDescent="0.25">
      <c r="A79" s="12" t="s">
        <v>81</v>
      </c>
      <c r="B79" s="13" t="s">
        <v>82</v>
      </c>
      <c r="C79" s="13" t="s">
        <v>6</v>
      </c>
      <c r="D79" s="14">
        <f>+D80+D81+D82</f>
        <v>6789831.6900000004</v>
      </c>
      <c r="E79" s="14">
        <v>5262843.04</v>
      </c>
      <c r="F79" s="14">
        <v>5262843.04</v>
      </c>
    </row>
    <row r="80" spans="1:6" ht="94.5" x14ac:dyDescent="0.25">
      <c r="A80" s="15" t="s">
        <v>83</v>
      </c>
      <c r="B80" s="16" t="s">
        <v>82</v>
      </c>
      <c r="C80" s="16" t="s">
        <v>84</v>
      </c>
      <c r="D80" s="17">
        <v>6686693.6100000003</v>
      </c>
      <c r="E80" s="17">
        <v>5179156.04</v>
      </c>
      <c r="F80" s="17">
        <v>5179156.04</v>
      </c>
    </row>
    <row r="81" spans="1:6" ht="47.25" x14ac:dyDescent="0.25">
      <c r="A81" s="15" t="s">
        <v>56</v>
      </c>
      <c r="B81" s="16" t="s">
        <v>82</v>
      </c>
      <c r="C81" s="16" t="s">
        <v>57</v>
      </c>
      <c r="D81" s="17">
        <v>98221</v>
      </c>
      <c r="E81" s="17">
        <v>82100</v>
      </c>
      <c r="F81" s="17">
        <v>82100</v>
      </c>
    </row>
    <row r="82" spans="1:6" ht="15.75" x14ac:dyDescent="0.25">
      <c r="A82" s="15" t="s">
        <v>85</v>
      </c>
      <c r="B82" s="16" t="s">
        <v>82</v>
      </c>
      <c r="C82" s="16" t="s">
        <v>86</v>
      </c>
      <c r="D82" s="17">
        <v>4917.08</v>
      </c>
      <c r="E82" s="17">
        <v>1587</v>
      </c>
      <c r="F82" s="17">
        <v>1587</v>
      </c>
    </row>
    <row r="83" spans="1:6" ht="31.5" x14ac:dyDescent="0.25">
      <c r="A83" s="12" t="s">
        <v>87</v>
      </c>
      <c r="B83" s="13" t="s">
        <v>88</v>
      </c>
      <c r="C83" s="13" t="s">
        <v>6</v>
      </c>
      <c r="D83" s="14">
        <f>+D84+D126+D133</f>
        <v>100978232.08</v>
      </c>
      <c r="E83" s="14">
        <v>66031856.869999997</v>
      </c>
      <c r="F83" s="14">
        <v>66118372.07</v>
      </c>
    </row>
    <row r="84" spans="1:6" ht="47.25" x14ac:dyDescent="0.25">
      <c r="A84" s="12" t="s">
        <v>89</v>
      </c>
      <c r="B84" s="13" t="s">
        <v>90</v>
      </c>
      <c r="C84" s="13" t="s">
        <v>6</v>
      </c>
      <c r="D84" s="14">
        <f>+D85+D94+D99+D102+D105+D107+D110+D113+D120+D123</f>
        <v>75328708.349999994</v>
      </c>
      <c r="E84" s="14">
        <v>65501856.869999997</v>
      </c>
      <c r="F84" s="14">
        <v>65858372.07</v>
      </c>
    </row>
    <row r="85" spans="1:6" ht="31.5" x14ac:dyDescent="0.25">
      <c r="A85" s="12" t="s">
        <v>91</v>
      </c>
      <c r="B85" s="13" t="s">
        <v>92</v>
      </c>
      <c r="C85" s="13" t="s">
        <v>6</v>
      </c>
      <c r="D85" s="14">
        <f>+D86+D88+D90+D92</f>
        <v>67107194.679999992</v>
      </c>
      <c r="E85" s="14">
        <v>64537156.869999997</v>
      </c>
      <c r="F85" s="14">
        <v>64902072.07</v>
      </c>
    </row>
    <row r="86" spans="1:6" ht="31.5" x14ac:dyDescent="0.25">
      <c r="A86" s="15" t="s">
        <v>22</v>
      </c>
      <c r="B86" s="16" t="s">
        <v>93</v>
      </c>
      <c r="C86" s="16" t="s">
        <v>6</v>
      </c>
      <c r="D86" s="17">
        <f>+D87</f>
        <v>39110783.689999998</v>
      </c>
      <c r="E86" s="17">
        <v>34084914.630000003</v>
      </c>
      <c r="F86" s="17">
        <v>32734224.75</v>
      </c>
    </row>
    <row r="87" spans="1:6" ht="47.25" x14ac:dyDescent="0.25">
      <c r="A87" s="15" t="s">
        <v>24</v>
      </c>
      <c r="B87" s="16" t="s">
        <v>93</v>
      </c>
      <c r="C87" s="16" t="s">
        <v>25</v>
      </c>
      <c r="D87" s="17">
        <v>39110783.689999998</v>
      </c>
      <c r="E87" s="17">
        <v>34084914.630000003</v>
      </c>
      <c r="F87" s="17">
        <v>32734224.75</v>
      </c>
    </row>
    <row r="88" spans="1:6" ht="31.5" x14ac:dyDescent="0.25">
      <c r="A88" s="15" t="s">
        <v>91</v>
      </c>
      <c r="B88" s="16" t="s">
        <v>94</v>
      </c>
      <c r="C88" s="16" t="s">
        <v>6</v>
      </c>
      <c r="D88" s="17">
        <f>+D89</f>
        <v>12113030.32</v>
      </c>
      <c r="E88" s="17">
        <v>13250707.08</v>
      </c>
      <c r="F88" s="17">
        <v>14433434.35</v>
      </c>
    </row>
    <row r="89" spans="1:6" ht="47.25" x14ac:dyDescent="0.25">
      <c r="A89" s="15" t="s">
        <v>24</v>
      </c>
      <c r="B89" s="16" t="s">
        <v>94</v>
      </c>
      <c r="C89" s="16" t="s">
        <v>25</v>
      </c>
      <c r="D89" s="17">
        <v>12113030.32</v>
      </c>
      <c r="E89" s="17">
        <v>13250707.08</v>
      </c>
      <c r="F89" s="17">
        <v>14433434.35</v>
      </c>
    </row>
    <row r="90" spans="1:6" ht="31.5" x14ac:dyDescent="0.25">
      <c r="A90" s="15" t="s">
        <v>91</v>
      </c>
      <c r="B90" s="16" t="s">
        <v>95</v>
      </c>
      <c r="C90" s="16" t="s">
        <v>6</v>
      </c>
      <c r="D90" s="17">
        <f>+D91</f>
        <v>5594668.6900000004</v>
      </c>
      <c r="E90" s="17">
        <v>6288015.1600000001</v>
      </c>
      <c r="F90" s="17">
        <v>7038435.3700000001</v>
      </c>
    </row>
    <row r="91" spans="1:6" ht="47.25" x14ac:dyDescent="0.25">
      <c r="A91" s="15" t="s">
        <v>24</v>
      </c>
      <c r="B91" s="16" t="s">
        <v>95</v>
      </c>
      <c r="C91" s="16" t="s">
        <v>25</v>
      </c>
      <c r="D91" s="17">
        <v>5594668.6900000004</v>
      </c>
      <c r="E91" s="17">
        <v>6288015.1600000001</v>
      </c>
      <c r="F91" s="17">
        <v>7038435.3700000001</v>
      </c>
    </row>
    <row r="92" spans="1:6" ht="31.5" x14ac:dyDescent="0.25">
      <c r="A92" s="15" t="s">
        <v>91</v>
      </c>
      <c r="B92" s="16" t="s">
        <v>96</v>
      </c>
      <c r="C92" s="16" t="s">
        <v>6</v>
      </c>
      <c r="D92" s="17">
        <f>+D93</f>
        <v>10288711.98</v>
      </c>
      <c r="E92" s="17">
        <v>10913520</v>
      </c>
      <c r="F92" s="17">
        <v>10695977.6</v>
      </c>
    </row>
    <row r="93" spans="1:6" ht="47.25" x14ac:dyDescent="0.25">
      <c r="A93" s="15" t="s">
        <v>24</v>
      </c>
      <c r="B93" s="16" t="s">
        <v>96</v>
      </c>
      <c r="C93" s="16" t="s">
        <v>25</v>
      </c>
      <c r="D93" s="17">
        <v>10288711.98</v>
      </c>
      <c r="E93" s="17">
        <v>10913520</v>
      </c>
      <c r="F93" s="17">
        <v>10695977.6</v>
      </c>
    </row>
    <row r="94" spans="1:6" ht="31.5" x14ac:dyDescent="0.25">
      <c r="A94" s="12" t="s">
        <v>32</v>
      </c>
      <c r="B94" s="13" t="s">
        <v>97</v>
      </c>
      <c r="C94" s="13" t="s">
        <v>6</v>
      </c>
      <c r="D94" s="14">
        <f>+D95+D97</f>
        <v>762605.16</v>
      </c>
      <c r="E94" s="14" t="s">
        <v>6</v>
      </c>
      <c r="F94" s="14" t="s">
        <v>6</v>
      </c>
    </row>
    <row r="95" spans="1:6" ht="31.5" x14ac:dyDescent="0.25">
      <c r="A95" s="15" t="s">
        <v>22</v>
      </c>
      <c r="B95" s="16" t="s">
        <v>98</v>
      </c>
      <c r="C95" s="16" t="s">
        <v>6</v>
      </c>
      <c r="D95" s="17">
        <f>+D96</f>
        <v>754318.24</v>
      </c>
      <c r="E95" s="17" t="s">
        <v>6</v>
      </c>
      <c r="F95" s="17" t="s">
        <v>6</v>
      </c>
    </row>
    <row r="96" spans="1:6" ht="47.25" x14ac:dyDescent="0.25">
      <c r="A96" s="15" t="s">
        <v>24</v>
      </c>
      <c r="B96" s="16" t="s">
        <v>98</v>
      </c>
      <c r="C96" s="16" t="s">
        <v>25</v>
      </c>
      <c r="D96" s="17">
        <v>754318.24</v>
      </c>
      <c r="E96" s="17" t="s">
        <v>6</v>
      </c>
      <c r="F96" s="17" t="s">
        <v>6</v>
      </c>
    </row>
    <row r="97" spans="1:6" ht="31.5" x14ac:dyDescent="0.25">
      <c r="A97" s="15" t="s">
        <v>32</v>
      </c>
      <c r="B97" s="16" t="s">
        <v>99</v>
      </c>
      <c r="C97" s="16" t="s">
        <v>6</v>
      </c>
      <c r="D97" s="17">
        <f>+D98</f>
        <v>8286.92</v>
      </c>
      <c r="E97" s="17" t="s">
        <v>6</v>
      </c>
      <c r="F97" s="17" t="s">
        <v>6</v>
      </c>
    </row>
    <row r="98" spans="1:6" ht="47.25" x14ac:dyDescent="0.25">
      <c r="A98" s="15" t="s">
        <v>24</v>
      </c>
      <c r="B98" s="16" t="s">
        <v>99</v>
      </c>
      <c r="C98" s="16" t="s">
        <v>25</v>
      </c>
      <c r="D98" s="17">
        <v>8286.92</v>
      </c>
      <c r="E98" s="17" t="s">
        <v>6</v>
      </c>
      <c r="F98" s="17" t="s">
        <v>6</v>
      </c>
    </row>
    <row r="99" spans="1:6" ht="78.75" x14ac:dyDescent="0.25">
      <c r="A99" s="12" t="s">
        <v>100</v>
      </c>
      <c r="B99" s="13" t="s">
        <v>101</v>
      </c>
      <c r="C99" s="13" t="s">
        <v>6</v>
      </c>
      <c r="D99" s="14">
        <f>+D100+D101</f>
        <v>194940.93</v>
      </c>
      <c r="E99" s="14">
        <v>350000</v>
      </c>
      <c r="F99" s="14">
        <v>350000</v>
      </c>
    </row>
    <row r="100" spans="1:6" ht="47.25" x14ac:dyDescent="0.25">
      <c r="A100" s="15" t="s">
        <v>56</v>
      </c>
      <c r="B100" s="16" t="s">
        <v>101</v>
      </c>
      <c r="C100" s="16" t="s">
        <v>57</v>
      </c>
      <c r="D100" s="17">
        <v>94940.93</v>
      </c>
      <c r="E100" s="17">
        <v>350000</v>
      </c>
      <c r="F100" s="17">
        <v>350000</v>
      </c>
    </row>
    <row r="101" spans="1:6" ht="47.25" x14ac:dyDescent="0.25">
      <c r="A101" s="15" t="s">
        <v>24</v>
      </c>
      <c r="B101" s="16" t="s">
        <v>101</v>
      </c>
      <c r="C101" s="16" t="s">
        <v>25</v>
      </c>
      <c r="D101" s="17">
        <v>100000</v>
      </c>
      <c r="E101" s="17" t="s">
        <v>6</v>
      </c>
      <c r="F101" s="17" t="s">
        <v>6</v>
      </c>
    </row>
    <row r="102" spans="1:6" ht="110.25" x14ac:dyDescent="0.25">
      <c r="A102" s="12" t="s">
        <v>102</v>
      </c>
      <c r="B102" s="13" t="s">
        <v>103</v>
      </c>
      <c r="C102" s="13" t="s">
        <v>6</v>
      </c>
      <c r="D102" s="14">
        <f>+D103+D104</f>
        <v>74850</v>
      </c>
      <c r="E102" s="14">
        <v>100000</v>
      </c>
      <c r="F102" s="14">
        <v>100000</v>
      </c>
    </row>
    <row r="103" spans="1:6" ht="94.5" x14ac:dyDescent="0.25">
      <c r="A103" s="15" t="s">
        <v>83</v>
      </c>
      <c r="B103" s="16" t="s">
        <v>103</v>
      </c>
      <c r="C103" s="16" t="s">
        <v>84</v>
      </c>
      <c r="D103" s="17">
        <v>25000</v>
      </c>
      <c r="E103" s="17">
        <v>100000</v>
      </c>
      <c r="F103" s="17">
        <v>100000</v>
      </c>
    </row>
    <row r="104" spans="1:6" ht="47.25" x14ac:dyDescent="0.25">
      <c r="A104" s="15" t="s">
        <v>56</v>
      </c>
      <c r="B104" s="16" t="s">
        <v>103</v>
      </c>
      <c r="C104" s="16" t="s">
        <v>57</v>
      </c>
      <c r="D104" s="17">
        <v>49850</v>
      </c>
      <c r="E104" s="17" t="s">
        <v>6</v>
      </c>
      <c r="F104" s="17" t="s">
        <v>6</v>
      </c>
    </row>
    <row r="105" spans="1:6" ht="31.5" x14ac:dyDescent="0.25">
      <c r="A105" s="12" t="s">
        <v>104</v>
      </c>
      <c r="B105" s="13" t="s">
        <v>105</v>
      </c>
      <c r="C105" s="13" t="s">
        <v>6</v>
      </c>
      <c r="D105" s="14">
        <f>+D106</f>
        <v>0</v>
      </c>
      <c r="E105" s="14">
        <v>60000</v>
      </c>
      <c r="F105" s="14">
        <v>60000</v>
      </c>
    </row>
    <row r="106" spans="1:6" ht="47.25" x14ac:dyDescent="0.25">
      <c r="A106" s="15" t="s">
        <v>56</v>
      </c>
      <c r="B106" s="16" t="s">
        <v>105</v>
      </c>
      <c r="C106" s="16" t="s">
        <v>57</v>
      </c>
      <c r="D106" s="17"/>
      <c r="E106" s="17">
        <v>60000</v>
      </c>
      <c r="F106" s="17">
        <v>60000</v>
      </c>
    </row>
    <row r="107" spans="1:6" ht="31.5" x14ac:dyDescent="0.25">
      <c r="A107" s="12" t="s">
        <v>106</v>
      </c>
      <c r="B107" s="13" t="s">
        <v>107</v>
      </c>
      <c r="C107" s="13" t="s">
        <v>6</v>
      </c>
      <c r="D107" s="14">
        <f>+D108</f>
        <v>89180</v>
      </c>
      <c r="E107" s="14">
        <v>48000</v>
      </c>
      <c r="F107" s="14">
        <v>48000</v>
      </c>
    </row>
    <row r="108" spans="1:6" ht="31.5" x14ac:dyDescent="0.25">
      <c r="A108" s="15" t="s">
        <v>106</v>
      </c>
      <c r="B108" s="16" t="s">
        <v>108</v>
      </c>
      <c r="C108" s="16" t="s">
        <v>6</v>
      </c>
      <c r="D108" s="17">
        <f>+D109</f>
        <v>89180</v>
      </c>
      <c r="E108" s="17">
        <v>48000</v>
      </c>
      <c r="F108" s="17">
        <v>48000</v>
      </c>
    </row>
    <row r="109" spans="1:6" ht="47.25" x14ac:dyDescent="0.25">
      <c r="A109" s="15" t="s">
        <v>24</v>
      </c>
      <c r="B109" s="16" t="s">
        <v>108</v>
      </c>
      <c r="C109" s="16" t="s">
        <v>25</v>
      </c>
      <c r="D109" s="17">
        <v>89180</v>
      </c>
      <c r="E109" s="17">
        <v>48000</v>
      </c>
      <c r="F109" s="17">
        <v>48000</v>
      </c>
    </row>
    <row r="110" spans="1:6" ht="15.75" x14ac:dyDescent="0.25">
      <c r="A110" s="12" t="s">
        <v>109</v>
      </c>
      <c r="B110" s="13" t="s">
        <v>110</v>
      </c>
      <c r="C110" s="13" t="s">
        <v>6</v>
      </c>
      <c r="D110" s="14">
        <f>+D111</f>
        <v>0</v>
      </c>
      <c r="E110" s="14">
        <v>15000</v>
      </c>
      <c r="F110" s="14">
        <v>15000</v>
      </c>
    </row>
    <row r="111" spans="1:6" ht="15.75" x14ac:dyDescent="0.25">
      <c r="A111" s="15" t="s">
        <v>109</v>
      </c>
      <c r="B111" s="16" t="s">
        <v>111</v>
      </c>
      <c r="C111" s="16" t="s">
        <v>6</v>
      </c>
      <c r="D111" s="17">
        <f>+D112</f>
        <v>0</v>
      </c>
      <c r="E111" s="17">
        <v>15000</v>
      </c>
      <c r="F111" s="17">
        <v>15000</v>
      </c>
    </row>
    <row r="112" spans="1:6" ht="47.25" x14ac:dyDescent="0.25">
      <c r="A112" s="15" t="s">
        <v>24</v>
      </c>
      <c r="B112" s="16" t="s">
        <v>111</v>
      </c>
      <c r="C112" s="16" t="s">
        <v>25</v>
      </c>
      <c r="D112" s="17"/>
      <c r="E112" s="17">
        <v>15000</v>
      </c>
      <c r="F112" s="17">
        <v>15000</v>
      </c>
    </row>
    <row r="113" spans="1:6" ht="31.5" x14ac:dyDescent="0.25">
      <c r="A113" s="12" t="s">
        <v>112</v>
      </c>
      <c r="B113" s="13" t="s">
        <v>113</v>
      </c>
      <c r="C113" s="13" t="s">
        <v>6</v>
      </c>
      <c r="D113" s="14">
        <f>+D114+D116+D118</f>
        <v>6609837.5800000001</v>
      </c>
      <c r="E113" s="14">
        <v>225000</v>
      </c>
      <c r="F113" s="14">
        <v>200000</v>
      </c>
    </row>
    <row r="114" spans="1:6" ht="31.5" x14ac:dyDescent="0.25">
      <c r="A114" s="15" t="s">
        <v>22</v>
      </c>
      <c r="B114" s="16" t="s">
        <v>114</v>
      </c>
      <c r="C114" s="16" t="s">
        <v>6</v>
      </c>
      <c r="D114" s="17">
        <f>+D115</f>
        <v>142444.44</v>
      </c>
      <c r="E114" s="17" t="s">
        <v>6</v>
      </c>
      <c r="F114" s="17" t="s">
        <v>6</v>
      </c>
    </row>
    <row r="115" spans="1:6" ht="47.25" x14ac:dyDescent="0.25">
      <c r="A115" s="15" t="s">
        <v>24</v>
      </c>
      <c r="B115" s="16" t="s">
        <v>114</v>
      </c>
      <c r="C115" s="16" t="s">
        <v>25</v>
      </c>
      <c r="D115" s="17">
        <v>142444.44</v>
      </c>
      <c r="E115" s="17" t="s">
        <v>6</v>
      </c>
      <c r="F115" s="17" t="s">
        <v>6</v>
      </c>
    </row>
    <row r="116" spans="1:6" ht="31.5" x14ac:dyDescent="0.25">
      <c r="A116" s="15" t="s">
        <v>112</v>
      </c>
      <c r="B116" s="16" t="s">
        <v>115</v>
      </c>
      <c r="C116" s="16" t="s">
        <v>6</v>
      </c>
      <c r="D116" s="17">
        <f>+D117</f>
        <v>911837.58</v>
      </c>
      <c r="E116" s="17">
        <v>225000</v>
      </c>
      <c r="F116" s="17">
        <v>200000</v>
      </c>
    </row>
    <row r="117" spans="1:6" ht="47.25" x14ac:dyDescent="0.25">
      <c r="A117" s="15" t="s">
        <v>24</v>
      </c>
      <c r="B117" s="16" t="s">
        <v>115</v>
      </c>
      <c r="C117" s="16" t="s">
        <v>25</v>
      </c>
      <c r="D117" s="17">
        <v>911837.58</v>
      </c>
      <c r="E117" s="17">
        <v>225000</v>
      </c>
      <c r="F117" s="17">
        <v>200000</v>
      </c>
    </row>
    <row r="118" spans="1:6" ht="31.5" x14ac:dyDescent="0.25">
      <c r="A118" s="15" t="s">
        <v>112</v>
      </c>
      <c r="B118" s="16" t="s">
        <v>116</v>
      </c>
      <c r="C118" s="16"/>
      <c r="D118" s="17">
        <f>+D119</f>
        <v>5555555.5599999996</v>
      </c>
      <c r="E118" s="17"/>
      <c r="F118" s="17"/>
    </row>
    <row r="119" spans="1:6" ht="47.25" x14ac:dyDescent="0.25">
      <c r="A119" s="15" t="s">
        <v>24</v>
      </c>
      <c r="B119" s="16" t="s">
        <v>116</v>
      </c>
      <c r="C119" s="16">
        <v>600</v>
      </c>
      <c r="D119" s="17">
        <v>5555555.5599999996</v>
      </c>
      <c r="E119" s="17"/>
      <c r="F119" s="17"/>
    </row>
    <row r="120" spans="1:6" ht="78.75" x14ac:dyDescent="0.25">
      <c r="A120" s="12" t="s">
        <v>117</v>
      </c>
      <c r="B120" s="13" t="s">
        <v>118</v>
      </c>
      <c r="C120" s="13" t="s">
        <v>6</v>
      </c>
      <c r="D120" s="14">
        <f>+D121</f>
        <v>150000</v>
      </c>
      <c r="E120" s="14">
        <v>166700</v>
      </c>
      <c r="F120" s="14">
        <v>183300</v>
      </c>
    </row>
    <row r="121" spans="1:6" ht="78.75" x14ac:dyDescent="0.25">
      <c r="A121" s="15" t="s">
        <v>117</v>
      </c>
      <c r="B121" s="16" t="s">
        <v>119</v>
      </c>
      <c r="C121" s="16" t="s">
        <v>6</v>
      </c>
      <c r="D121" s="17">
        <f>+D122</f>
        <v>150000</v>
      </c>
      <c r="E121" s="17">
        <v>166700</v>
      </c>
      <c r="F121" s="17">
        <v>183300</v>
      </c>
    </row>
    <row r="122" spans="1:6" ht="31.5" x14ac:dyDescent="0.25">
      <c r="A122" s="15" t="s">
        <v>41</v>
      </c>
      <c r="B122" s="16" t="s">
        <v>119</v>
      </c>
      <c r="C122" s="16" t="s">
        <v>42</v>
      </c>
      <c r="D122" s="17">
        <v>150000</v>
      </c>
      <c r="E122" s="17">
        <v>166700</v>
      </c>
      <c r="F122" s="17">
        <v>183300</v>
      </c>
    </row>
    <row r="123" spans="1:6" ht="31.5" x14ac:dyDescent="0.25">
      <c r="A123" s="12" t="s">
        <v>120</v>
      </c>
      <c r="B123" s="13" t="s">
        <v>121</v>
      </c>
      <c r="C123" s="13" t="s">
        <v>6</v>
      </c>
      <c r="D123" s="14">
        <f>+D124</f>
        <v>340100</v>
      </c>
      <c r="E123" s="14" t="s">
        <v>6</v>
      </c>
      <c r="F123" s="14" t="s">
        <v>6</v>
      </c>
    </row>
    <row r="124" spans="1:6" ht="31.5" x14ac:dyDescent="0.25">
      <c r="A124" s="15" t="s">
        <v>122</v>
      </c>
      <c r="B124" s="16" t="s">
        <v>123</v>
      </c>
      <c r="C124" s="16" t="s">
        <v>6</v>
      </c>
      <c r="D124" s="17">
        <f>+D125</f>
        <v>340100</v>
      </c>
      <c r="E124" s="17" t="s">
        <v>6</v>
      </c>
      <c r="F124" s="17" t="s">
        <v>6</v>
      </c>
    </row>
    <row r="125" spans="1:6" ht="47.25" x14ac:dyDescent="0.25">
      <c r="A125" s="15" t="s">
        <v>24</v>
      </c>
      <c r="B125" s="16" t="s">
        <v>123</v>
      </c>
      <c r="C125" s="16" t="s">
        <v>25</v>
      </c>
      <c r="D125" s="17">
        <v>340100</v>
      </c>
      <c r="E125" s="17" t="s">
        <v>6</v>
      </c>
      <c r="F125" s="17" t="s">
        <v>6</v>
      </c>
    </row>
    <row r="126" spans="1:6" ht="47.25" x14ac:dyDescent="0.25">
      <c r="A126" s="12" t="s">
        <v>124</v>
      </c>
      <c r="B126" s="13" t="s">
        <v>125</v>
      </c>
      <c r="C126" s="13" t="s">
        <v>6</v>
      </c>
      <c r="D126" s="14">
        <f>+D127+D129+D131</f>
        <v>0</v>
      </c>
      <c r="E126" s="14">
        <v>60000</v>
      </c>
      <c r="F126" s="14">
        <v>60000</v>
      </c>
    </row>
    <row r="127" spans="1:6" ht="78.75" x14ac:dyDescent="0.25">
      <c r="A127" s="12" t="s">
        <v>126</v>
      </c>
      <c r="B127" s="13" t="s">
        <v>127</v>
      </c>
      <c r="C127" s="13" t="s">
        <v>6</v>
      </c>
      <c r="D127" s="14">
        <f>+D128</f>
        <v>0</v>
      </c>
      <c r="E127" s="14">
        <v>35000</v>
      </c>
      <c r="F127" s="14">
        <v>35000</v>
      </c>
    </row>
    <row r="128" spans="1:6" ht="47.25" x14ac:dyDescent="0.25">
      <c r="A128" s="15" t="s">
        <v>56</v>
      </c>
      <c r="B128" s="16" t="s">
        <v>127</v>
      </c>
      <c r="C128" s="16" t="s">
        <v>57</v>
      </c>
      <c r="D128" s="17"/>
      <c r="E128" s="17">
        <v>35000</v>
      </c>
      <c r="F128" s="17">
        <v>35000</v>
      </c>
    </row>
    <row r="129" spans="1:6" ht="31.5" x14ac:dyDescent="0.25">
      <c r="A129" s="12" t="s">
        <v>128</v>
      </c>
      <c r="B129" s="13" t="s">
        <v>129</v>
      </c>
      <c r="C129" s="13" t="s">
        <v>6</v>
      </c>
      <c r="D129" s="14">
        <f>+D130</f>
        <v>0</v>
      </c>
      <c r="E129" s="14">
        <v>15000</v>
      </c>
      <c r="F129" s="14">
        <v>15000</v>
      </c>
    </row>
    <row r="130" spans="1:6" ht="47.25" x14ac:dyDescent="0.25">
      <c r="A130" s="15" t="s">
        <v>56</v>
      </c>
      <c r="B130" s="16" t="s">
        <v>129</v>
      </c>
      <c r="C130" s="16" t="s">
        <v>57</v>
      </c>
      <c r="D130" s="17"/>
      <c r="E130" s="17">
        <v>15000</v>
      </c>
      <c r="F130" s="17">
        <v>15000</v>
      </c>
    </row>
    <row r="131" spans="1:6" ht="31.5" x14ac:dyDescent="0.25">
      <c r="A131" s="12" t="s">
        <v>130</v>
      </c>
      <c r="B131" s="13" t="s">
        <v>131</v>
      </c>
      <c r="C131" s="13" t="s">
        <v>6</v>
      </c>
      <c r="D131" s="14">
        <f>+D132</f>
        <v>0</v>
      </c>
      <c r="E131" s="14">
        <v>10000</v>
      </c>
      <c r="F131" s="14">
        <v>10000</v>
      </c>
    </row>
    <row r="132" spans="1:6" ht="47.25" x14ac:dyDescent="0.25">
      <c r="A132" s="15" t="s">
        <v>56</v>
      </c>
      <c r="B132" s="16" t="s">
        <v>131</v>
      </c>
      <c r="C132" s="16" t="s">
        <v>57</v>
      </c>
      <c r="D132" s="17"/>
      <c r="E132" s="17">
        <v>10000</v>
      </c>
      <c r="F132" s="17">
        <v>10000</v>
      </c>
    </row>
    <row r="133" spans="1:6" ht="47.25" x14ac:dyDescent="0.25">
      <c r="A133" s="12" t="s">
        <v>132</v>
      </c>
      <c r="B133" s="13" t="s">
        <v>133</v>
      </c>
      <c r="C133" s="13" t="s">
        <v>6</v>
      </c>
      <c r="D133" s="14">
        <f>+D134+D140+D143</f>
        <v>25649523.73</v>
      </c>
      <c r="E133" s="14">
        <v>470000</v>
      </c>
      <c r="F133" s="14">
        <v>200000</v>
      </c>
    </row>
    <row r="134" spans="1:6" ht="78.75" x14ac:dyDescent="0.25">
      <c r="A134" s="12" t="s">
        <v>134</v>
      </c>
      <c r="B134" s="13" t="s">
        <v>135</v>
      </c>
      <c r="C134" s="13" t="s">
        <v>6</v>
      </c>
      <c r="D134" s="14">
        <f>+D135+D138</f>
        <v>1289172.8399999999</v>
      </c>
      <c r="E134" s="14">
        <v>470000</v>
      </c>
      <c r="F134" s="14">
        <v>200000</v>
      </c>
    </row>
    <row r="135" spans="1:6" ht="31.5" x14ac:dyDescent="0.25">
      <c r="A135" s="15" t="s">
        <v>22</v>
      </c>
      <c r="B135" s="16" t="s">
        <v>136</v>
      </c>
      <c r="C135" s="16" t="s">
        <v>6</v>
      </c>
      <c r="D135" s="17">
        <f>+D136+D137</f>
        <v>1153163.1499999999</v>
      </c>
      <c r="E135" s="17">
        <v>470000</v>
      </c>
      <c r="F135" s="17">
        <v>200000</v>
      </c>
    </row>
    <row r="136" spans="1:6" ht="47.25" x14ac:dyDescent="0.25">
      <c r="A136" s="15" t="s">
        <v>56</v>
      </c>
      <c r="B136" s="16" t="s">
        <v>136</v>
      </c>
      <c r="C136" s="16" t="s">
        <v>57</v>
      </c>
      <c r="D136" s="17"/>
      <c r="E136" s="17" t="s">
        <v>6</v>
      </c>
      <c r="F136" s="17">
        <v>200000</v>
      </c>
    </row>
    <row r="137" spans="1:6" ht="47.25" x14ac:dyDescent="0.25">
      <c r="A137" s="15" t="s">
        <v>24</v>
      </c>
      <c r="B137" s="16" t="s">
        <v>136</v>
      </c>
      <c r="C137" s="16" t="s">
        <v>25</v>
      </c>
      <c r="D137" s="17">
        <v>1153163.1499999999</v>
      </c>
      <c r="E137" s="17">
        <v>470000</v>
      </c>
      <c r="F137" s="17" t="s">
        <v>6</v>
      </c>
    </row>
    <row r="138" spans="1:6" ht="78.75" x14ac:dyDescent="0.25">
      <c r="A138" s="15" t="s">
        <v>134</v>
      </c>
      <c r="B138" s="16" t="s">
        <v>137</v>
      </c>
      <c r="C138" s="16" t="s">
        <v>6</v>
      </c>
      <c r="D138" s="17">
        <f>+D139</f>
        <v>136009.69</v>
      </c>
      <c r="E138" s="17" t="s">
        <v>6</v>
      </c>
      <c r="F138" s="17" t="s">
        <v>6</v>
      </c>
    </row>
    <row r="139" spans="1:6" ht="47.25" x14ac:dyDescent="0.25">
      <c r="A139" s="15" t="s">
        <v>24</v>
      </c>
      <c r="B139" s="16" t="s">
        <v>137</v>
      </c>
      <c r="C139" s="16" t="s">
        <v>25</v>
      </c>
      <c r="D139" s="17">
        <v>136009.69</v>
      </c>
      <c r="E139" s="17" t="s">
        <v>6</v>
      </c>
      <c r="F139" s="17" t="s">
        <v>6</v>
      </c>
    </row>
    <row r="140" spans="1:6" ht="63" x14ac:dyDescent="0.25">
      <c r="A140" s="12" t="s">
        <v>138</v>
      </c>
      <c r="B140" s="13" t="s">
        <v>139</v>
      </c>
      <c r="C140" s="13" t="s">
        <v>6</v>
      </c>
      <c r="D140" s="14">
        <f>+D141</f>
        <v>593751.05000000005</v>
      </c>
      <c r="E140" s="14" t="s">
        <v>6</v>
      </c>
      <c r="F140" s="14" t="s">
        <v>6</v>
      </c>
    </row>
    <row r="141" spans="1:6" ht="31.5" x14ac:dyDescent="0.25">
      <c r="A141" s="15" t="s">
        <v>22</v>
      </c>
      <c r="B141" s="16" t="s">
        <v>140</v>
      </c>
      <c r="C141" s="16" t="s">
        <v>6</v>
      </c>
      <c r="D141" s="17">
        <f>+D142</f>
        <v>593751.05000000005</v>
      </c>
      <c r="E141" s="17" t="s">
        <v>6</v>
      </c>
      <c r="F141" s="17" t="s">
        <v>6</v>
      </c>
    </row>
    <row r="142" spans="1:6" ht="47.25" x14ac:dyDescent="0.25">
      <c r="A142" s="15" t="s">
        <v>56</v>
      </c>
      <c r="B142" s="16" t="s">
        <v>140</v>
      </c>
      <c r="C142" s="16" t="s">
        <v>57</v>
      </c>
      <c r="D142" s="17">
        <v>593751.05000000005</v>
      </c>
      <c r="E142" s="17" t="s">
        <v>6</v>
      </c>
      <c r="F142" s="17" t="s">
        <v>6</v>
      </c>
    </row>
    <row r="143" spans="1:6" ht="63" x14ac:dyDescent="0.25">
      <c r="A143" s="12" t="s">
        <v>138</v>
      </c>
      <c r="B143" s="13" t="s">
        <v>141</v>
      </c>
      <c r="C143" s="13" t="s">
        <v>6</v>
      </c>
      <c r="D143" s="14">
        <f>+D144</f>
        <v>23766599.84</v>
      </c>
      <c r="E143" s="14" t="s">
        <v>6</v>
      </c>
      <c r="F143" s="14" t="s">
        <v>6</v>
      </c>
    </row>
    <row r="144" spans="1:6" ht="63" x14ac:dyDescent="0.25">
      <c r="A144" s="15" t="s">
        <v>138</v>
      </c>
      <c r="B144" s="16" t="s">
        <v>142</v>
      </c>
      <c r="C144" s="16" t="s">
        <v>6</v>
      </c>
      <c r="D144" s="17">
        <f>+D145</f>
        <v>23766599.84</v>
      </c>
      <c r="E144" s="17" t="s">
        <v>6</v>
      </c>
      <c r="F144" s="17" t="s">
        <v>6</v>
      </c>
    </row>
    <row r="145" spans="1:6" ht="47.25" x14ac:dyDescent="0.25">
      <c r="A145" s="15" t="s">
        <v>77</v>
      </c>
      <c r="B145" s="16" t="s">
        <v>142</v>
      </c>
      <c r="C145" s="16" t="s">
        <v>78</v>
      </c>
      <c r="D145" s="17">
        <v>23766599.84</v>
      </c>
      <c r="E145" s="17" t="s">
        <v>6</v>
      </c>
      <c r="F145" s="17" t="s">
        <v>6</v>
      </c>
    </row>
    <row r="146" spans="1:6" ht="47.25" x14ac:dyDescent="0.25">
      <c r="A146" s="12" t="s">
        <v>143</v>
      </c>
      <c r="B146" s="13" t="s">
        <v>144</v>
      </c>
      <c r="C146" s="13" t="s">
        <v>6</v>
      </c>
      <c r="D146" s="14">
        <f>+D147+D175</f>
        <v>14340634.170000002</v>
      </c>
      <c r="E146" s="14">
        <v>9553237.9600000009</v>
      </c>
      <c r="F146" s="14">
        <v>9599002.0399999991</v>
      </c>
    </row>
    <row r="147" spans="1:6" ht="31.5" x14ac:dyDescent="0.25">
      <c r="A147" s="12" t="s">
        <v>145</v>
      </c>
      <c r="B147" s="13" t="s">
        <v>146</v>
      </c>
      <c r="C147" s="13" t="s">
        <v>6</v>
      </c>
      <c r="D147" s="14">
        <f>+D148+D155+D158+D160+D162+D167+D169+D172</f>
        <v>12172509.440000001</v>
      </c>
      <c r="E147" s="14">
        <v>9553237.9600000009</v>
      </c>
      <c r="F147" s="14">
        <v>9599002.0399999991</v>
      </c>
    </row>
    <row r="148" spans="1:6" ht="15.75" x14ac:dyDescent="0.25">
      <c r="A148" s="12" t="s">
        <v>147</v>
      </c>
      <c r="B148" s="13" t="s">
        <v>148</v>
      </c>
      <c r="C148" s="13" t="s">
        <v>6</v>
      </c>
      <c r="D148" s="14">
        <f>+D149+D151+D153</f>
        <v>11293672.66</v>
      </c>
      <c r="E148" s="14">
        <v>8622237.9600000009</v>
      </c>
      <c r="F148" s="14">
        <v>8668002.0399999991</v>
      </c>
    </row>
    <row r="149" spans="1:6" ht="31.5" x14ac:dyDescent="0.25">
      <c r="A149" s="15" t="s">
        <v>22</v>
      </c>
      <c r="B149" s="16" t="s">
        <v>149</v>
      </c>
      <c r="C149" s="16" t="s">
        <v>6</v>
      </c>
      <c r="D149" s="17">
        <f>+D150</f>
        <v>8224700.3200000003</v>
      </c>
      <c r="E149" s="17">
        <v>5109145.8499999996</v>
      </c>
      <c r="F149" s="17">
        <v>4914576.16</v>
      </c>
    </row>
    <row r="150" spans="1:6" ht="47.25" x14ac:dyDescent="0.25">
      <c r="A150" s="15" t="s">
        <v>24</v>
      </c>
      <c r="B150" s="16" t="s">
        <v>149</v>
      </c>
      <c r="C150" s="16" t="s">
        <v>25</v>
      </c>
      <c r="D150" s="17">
        <v>8224700.3200000003</v>
      </c>
      <c r="E150" s="17">
        <v>5109145.8499999996</v>
      </c>
      <c r="F150" s="17">
        <v>4914576.16</v>
      </c>
    </row>
    <row r="151" spans="1:6" ht="15.75" x14ac:dyDescent="0.25">
      <c r="A151" s="15" t="s">
        <v>147</v>
      </c>
      <c r="B151" s="16" t="s">
        <v>150</v>
      </c>
      <c r="C151" s="16" t="s">
        <v>6</v>
      </c>
      <c r="D151" s="17">
        <f>+D152</f>
        <v>2153724.2400000002</v>
      </c>
      <c r="E151" s="17">
        <v>2306018.19</v>
      </c>
      <c r="F151" s="17">
        <v>2500587.88</v>
      </c>
    </row>
    <row r="152" spans="1:6" ht="47.25" x14ac:dyDescent="0.25">
      <c r="A152" s="15" t="s">
        <v>24</v>
      </c>
      <c r="B152" s="16" t="s">
        <v>150</v>
      </c>
      <c r="C152" s="16" t="s">
        <v>25</v>
      </c>
      <c r="D152" s="17">
        <v>2153724.2400000002</v>
      </c>
      <c r="E152" s="17">
        <v>2306018.19</v>
      </c>
      <c r="F152" s="17">
        <v>2500587.88</v>
      </c>
    </row>
    <row r="153" spans="1:6" ht="15.75" x14ac:dyDescent="0.25">
      <c r="A153" s="15" t="s">
        <v>147</v>
      </c>
      <c r="B153" s="16" t="s">
        <v>151</v>
      </c>
      <c r="C153" s="16" t="s">
        <v>6</v>
      </c>
      <c r="D153" s="17">
        <f>+D154</f>
        <v>915248.1</v>
      </c>
      <c r="E153" s="17">
        <v>1207073.92</v>
      </c>
      <c r="F153" s="17">
        <v>1252838</v>
      </c>
    </row>
    <row r="154" spans="1:6" ht="47.25" x14ac:dyDescent="0.25">
      <c r="A154" s="15" t="s">
        <v>24</v>
      </c>
      <c r="B154" s="16" t="s">
        <v>151</v>
      </c>
      <c r="C154" s="16" t="s">
        <v>25</v>
      </c>
      <c r="D154" s="17">
        <v>915248.1</v>
      </c>
      <c r="E154" s="17">
        <v>1207073.92</v>
      </c>
      <c r="F154" s="17">
        <v>1252838</v>
      </c>
    </row>
    <row r="155" spans="1:6" ht="31.5" x14ac:dyDescent="0.25">
      <c r="A155" s="12" t="s">
        <v>152</v>
      </c>
      <c r="B155" s="13" t="s">
        <v>153</v>
      </c>
      <c r="C155" s="13" t="s">
        <v>6</v>
      </c>
      <c r="D155" s="14">
        <f>+D156+D157</f>
        <v>174000</v>
      </c>
      <c r="E155" s="14">
        <v>250000</v>
      </c>
      <c r="F155" s="14">
        <v>250000</v>
      </c>
    </row>
    <row r="156" spans="1:6" ht="47.25" x14ac:dyDescent="0.25">
      <c r="A156" s="15" t="s">
        <v>56</v>
      </c>
      <c r="B156" s="16" t="s">
        <v>153</v>
      </c>
      <c r="C156" s="16" t="s">
        <v>57</v>
      </c>
      <c r="D156" s="17">
        <v>123000</v>
      </c>
      <c r="E156" s="17">
        <v>250000</v>
      </c>
      <c r="F156" s="17">
        <v>250000</v>
      </c>
    </row>
    <row r="157" spans="1:6" ht="47.25" x14ac:dyDescent="0.25">
      <c r="A157" s="15" t="s">
        <v>24</v>
      </c>
      <c r="B157" s="16" t="s">
        <v>153</v>
      </c>
      <c r="C157" s="16" t="s">
        <v>25</v>
      </c>
      <c r="D157" s="17">
        <v>51000</v>
      </c>
      <c r="E157" s="17" t="s">
        <v>6</v>
      </c>
      <c r="F157" s="17" t="s">
        <v>6</v>
      </c>
    </row>
    <row r="158" spans="1:6" ht="47.25" x14ac:dyDescent="0.25">
      <c r="A158" s="12" t="s">
        <v>154</v>
      </c>
      <c r="B158" s="13" t="s">
        <v>155</v>
      </c>
      <c r="C158" s="13" t="s">
        <v>6</v>
      </c>
      <c r="D158" s="14">
        <f>+D159</f>
        <v>0</v>
      </c>
      <c r="E158" s="14">
        <v>10000</v>
      </c>
      <c r="F158" s="14">
        <v>10000</v>
      </c>
    </row>
    <row r="159" spans="1:6" ht="94.5" x14ac:dyDescent="0.25">
      <c r="A159" s="15" t="s">
        <v>83</v>
      </c>
      <c r="B159" s="16" t="s">
        <v>155</v>
      </c>
      <c r="C159" s="16" t="s">
        <v>84</v>
      </c>
      <c r="D159" s="17"/>
      <c r="E159" s="17">
        <v>10000</v>
      </c>
      <c r="F159" s="17">
        <v>10000</v>
      </c>
    </row>
    <row r="160" spans="1:6" ht="31.5" x14ac:dyDescent="0.25">
      <c r="A160" s="12" t="s">
        <v>156</v>
      </c>
      <c r="B160" s="13" t="s">
        <v>157</v>
      </c>
      <c r="C160" s="13" t="s">
        <v>6</v>
      </c>
      <c r="D160" s="14">
        <f>+D161</f>
        <v>86000</v>
      </c>
      <c r="E160" s="14">
        <v>100000</v>
      </c>
      <c r="F160" s="14">
        <v>100000</v>
      </c>
    </row>
    <row r="161" spans="1:6" ht="47.25" x14ac:dyDescent="0.25">
      <c r="A161" s="15" t="s">
        <v>24</v>
      </c>
      <c r="B161" s="16" t="s">
        <v>157</v>
      </c>
      <c r="C161" s="16" t="s">
        <v>25</v>
      </c>
      <c r="D161" s="17">
        <f>37500+48500</f>
        <v>86000</v>
      </c>
      <c r="E161" s="17">
        <v>100000</v>
      </c>
      <c r="F161" s="17">
        <v>100000</v>
      </c>
    </row>
    <row r="162" spans="1:6" ht="31.5" x14ac:dyDescent="0.25">
      <c r="A162" s="12" t="s">
        <v>32</v>
      </c>
      <c r="B162" s="13" t="s">
        <v>158</v>
      </c>
      <c r="C162" s="13" t="s">
        <v>6</v>
      </c>
      <c r="D162" s="14">
        <f>+D163+D165</f>
        <v>166975.47999999998</v>
      </c>
      <c r="E162" s="14" t="s">
        <v>6</v>
      </c>
      <c r="F162" s="14" t="s">
        <v>6</v>
      </c>
    </row>
    <row r="163" spans="1:6" ht="31.5" x14ac:dyDescent="0.25">
      <c r="A163" s="15" t="s">
        <v>22</v>
      </c>
      <c r="B163" s="16" t="s">
        <v>159</v>
      </c>
      <c r="C163" s="16" t="s">
        <v>6</v>
      </c>
      <c r="D163" s="17">
        <f>+D164</f>
        <v>165682.93</v>
      </c>
      <c r="E163" s="17" t="s">
        <v>6</v>
      </c>
      <c r="F163" s="17" t="s">
        <v>6</v>
      </c>
    </row>
    <row r="164" spans="1:6" ht="47.25" x14ac:dyDescent="0.25">
      <c r="A164" s="15" t="s">
        <v>24</v>
      </c>
      <c r="B164" s="16" t="s">
        <v>159</v>
      </c>
      <c r="C164" s="16" t="s">
        <v>25</v>
      </c>
      <c r="D164" s="17">
        <v>165682.93</v>
      </c>
      <c r="E164" s="17" t="s">
        <v>6</v>
      </c>
      <c r="F164" s="17" t="s">
        <v>6</v>
      </c>
    </row>
    <row r="165" spans="1:6" ht="31.5" x14ac:dyDescent="0.25">
      <c r="A165" s="15" t="s">
        <v>32</v>
      </c>
      <c r="B165" s="16" t="s">
        <v>160</v>
      </c>
      <c r="C165" s="16" t="s">
        <v>6</v>
      </c>
      <c r="D165" s="17">
        <f>+D166</f>
        <v>1292.55</v>
      </c>
      <c r="E165" s="17" t="s">
        <v>6</v>
      </c>
      <c r="F165" s="17" t="s">
        <v>6</v>
      </c>
    </row>
    <row r="166" spans="1:6" ht="47.25" x14ac:dyDescent="0.25">
      <c r="A166" s="15" t="s">
        <v>24</v>
      </c>
      <c r="B166" s="16" t="s">
        <v>160</v>
      </c>
      <c r="C166" s="16" t="s">
        <v>25</v>
      </c>
      <c r="D166" s="17">
        <v>1292.55</v>
      </c>
      <c r="E166" s="17" t="s">
        <v>6</v>
      </c>
      <c r="F166" s="17" t="s">
        <v>6</v>
      </c>
    </row>
    <row r="167" spans="1:6" ht="63" x14ac:dyDescent="0.25">
      <c r="A167" s="12" t="s">
        <v>161</v>
      </c>
      <c r="B167" s="13" t="s">
        <v>162</v>
      </c>
      <c r="C167" s="13" t="s">
        <v>6</v>
      </c>
      <c r="D167" s="14">
        <f>+D168</f>
        <v>0</v>
      </c>
      <c r="E167" s="14">
        <v>15000</v>
      </c>
      <c r="F167" s="14">
        <v>15000</v>
      </c>
    </row>
    <row r="168" spans="1:6" ht="47.25" x14ac:dyDescent="0.25">
      <c r="A168" s="15" t="s">
        <v>56</v>
      </c>
      <c r="B168" s="16" t="s">
        <v>162</v>
      </c>
      <c r="C168" s="16" t="s">
        <v>57</v>
      </c>
      <c r="D168" s="17"/>
      <c r="E168" s="17">
        <v>15000</v>
      </c>
      <c r="F168" s="17">
        <v>15000</v>
      </c>
    </row>
    <row r="169" spans="1:6" ht="47.25" x14ac:dyDescent="0.25">
      <c r="A169" s="12" t="s">
        <v>163</v>
      </c>
      <c r="B169" s="13" t="s">
        <v>164</v>
      </c>
      <c r="C169" s="13" t="s">
        <v>6</v>
      </c>
      <c r="D169" s="14">
        <f>+D170+D171</f>
        <v>445861.3</v>
      </c>
      <c r="E169" s="14">
        <v>500000</v>
      </c>
      <c r="F169" s="14">
        <v>500000</v>
      </c>
    </row>
    <row r="170" spans="1:6" ht="94.5" x14ac:dyDescent="0.25">
      <c r="A170" s="15" t="s">
        <v>83</v>
      </c>
      <c r="B170" s="16" t="s">
        <v>164</v>
      </c>
      <c r="C170" s="16" t="s">
        <v>84</v>
      </c>
      <c r="D170" s="17">
        <v>442361.3</v>
      </c>
      <c r="E170" s="17">
        <v>500000</v>
      </c>
      <c r="F170" s="17">
        <v>500000</v>
      </c>
    </row>
    <row r="171" spans="1:6" ht="47.25" x14ac:dyDescent="0.25">
      <c r="A171" s="15" t="s">
        <v>56</v>
      </c>
      <c r="B171" s="16" t="s">
        <v>164</v>
      </c>
      <c r="C171" s="16" t="s">
        <v>57</v>
      </c>
      <c r="D171" s="17">
        <v>3500</v>
      </c>
      <c r="E171" s="17" t="s">
        <v>6</v>
      </c>
      <c r="F171" s="17" t="s">
        <v>6</v>
      </c>
    </row>
    <row r="172" spans="1:6" ht="63" x14ac:dyDescent="0.25">
      <c r="A172" s="12" t="s">
        <v>165</v>
      </c>
      <c r="B172" s="13" t="s">
        <v>166</v>
      </c>
      <c r="C172" s="13" t="s">
        <v>6</v>
      </c>
      <c r="D172" s="14">
        <f>+D173+D174</f>
        <v>6000</v>
      </c>
      <c r="E172" s="14">
        <v>56000</v>
      </c>
      <c r="F172" s="14">
        <v>56000</v>
      </c>
    </row>
    <row r="173" spans="1:6" ht="47.25" x14ac:dyDescent="0.25">
      <c r="A173" s="15" t="s">
        <v>56</v>
      </c>
      <c r="B173" s="16" t="s">
        <v>166</v>
      </c>
      <c r="C173" s="16" t="s">
        <v>57</v>
      </c>
      <c r="D173" s="17">
        <v>6000</v>
      </c>
      <c r="E173" s="17" t="s">
        <v>6</v>
      </c>
      <c r="F173" s="17" t="s">
        <v>6</v>
      </c>
    </row>
    <row r="174" spans="1:6" ht="47.25" x14ac:dyDescent="0.25">
      <c r="A174" s="15" t="s">
        <v>24</v>
      </c>
      <c r="B174" s="16" t="s">
        <v>166</v>
      </c>
      <c r="C174" s="16" t="s">
        <v>25</v>
      </c>
      <c r="D174" s="17"/>
      <c r="E174" s="17">
        <v>56000</v>
      </c>
      <c r="F174" s="17">
        <v>56000</v>
      </c>
    </row>
    <row r="175" spans="1:6" ht="63" x14ac:dyDescent="0.25">
      <c r="A175" s="12" t="s">
        <v>167</v>
      </c>
      <c r="B175" s="13" t="s">
        <v>168</v>
      </c>
      <c r="C175" s="13" t="s">
        <v>6</v>
      </c>
      <c r="D175" s="14">
        <f>+D176</f>
        <v>2168124.73</v>
      </c>
      <c r="E175" s="14" t="s">
        <v>6</v>
      </c>
      <c r="F175" s="14" t="s">
        <v>6</v>
      </c>
    </row>
    <row r="176" spans="1:6" ht="63" x14ac:dyDescent="0.25">
      <c r="A176" s="12" t="s">
        <v>169</v>
      </c>
      <c r="B176" s="13" t="s">
        <v>170</v>
      </c>
      <c r="C176" s="13" t="s">
        <v>6</v>
      </c>
      <c r="D176" s="14">
        <f>+D177+D178</f>
        <v>2168124.73</v>
      </c>
      <c r="E176" s="14" t="s">
        <v>6</v>
      </c>
      <c r="F176" s="14" t="s">
        <v>6</v>
      </c>
    </row>
    <row r="177" spans="1:6" ht="47.25" x14ac:dyDescent="0.25">
      <c r="A177" s="15" t="s">
        <v>56</v>
      </c>
      <c r="B177" s="16" t="s">
        <v>170</v>
      </c>
      <c r="C177" s="16" t="s">
        <v>57</v>
      </c>
      <c r="D177" s="17">
        <v>148816</v>
      </c>
      <c r="E177" s="17" t="s">
        <v>6</v>
      </c>
      <c r="F177" s="17" t="s">
        <v>6</v>
      </c>
    </row>
    <row r="178" spans="1:6" ht="47.25" x14ac:dyDescent="0.25">
      <c r="A178" s="15" t="s">
        <v>24</v>
      </c>
      <c r="B178" s="16" t="s">
        <v>170</v>
      </c>
      <c r="C178" s="16" t="s">
        <v>25</v>
      </c>
      <c r="D178" s="17">
        <v>2019308.73</v>
      </c>
      <c r="E178" s="17" t="s">
        <v>6</v>
      </c>
      <c r="F178" s="17" t="s">
        <v>6</v>
      </c>
    </row>
    <row r="179" spans="1:6" ht="47.25" x14ac:dyDescent="0.25">
      <c r="A179" s="12" t="s">
        <v>171</v>
      </c>
      <c r="B179" s="13" t="s">
        <v>172</v>
      </c>
      <c r="C179" s="13" t="s">
        <v>6</v>
      </c>
      <c r="D179" s="14">
        <f>+D180+D209+D218+D221</f>
        <v>5434286.75</v>
      </c>
      <c r="E179" s="14">
        <v>7267342.8399999999</v>
      </c>
      <c r="F179" s="14">
        <v>7110092.8399999999</v>
      </c>
    </row>
    <row r="180" spans="1:6" ht="63" x14ac:dyDescent="0.25">
      <c r="A180" s="12" t="s">
        <v>173</v>
      </c>
      <c r="B180" s="13" t="s">
        <v>174</v>
      </c>
      <c r="C180" s="13" t="s">
        <v>6</v>
      </c>
      <c r="D180" s="14">
        <f>+D181+D184+D186+D188+D190+D192+D194+D197+D199+D201+D203+D205+D207</f>
        <v>936655.09000000008</v>
      </c>
      <c r="E180" s="14">
        <v>3413500</v>
      </c>
      <c r="F180" s="14">
        <v>3413500</v>
      </c>
    </row>
    <row r="181" spans="1:6" ht="47.25" x14ac:dyDescent="0.25">
      <c r="A181" s="12" t="s">
        <v>175</v>
      </c>
      <c r="B181" s="13" t="s">
        <v>176</v>
      </c>
      <c r="C181" s="13" t="s">
        <v>6</v>
      </c>
      <c r="D181" s="14">
        <f>+D182+D183</f>
        <v>41790</v>
      </c>
      <c r="E181" s="14">
        <v>68500</v>
      </c>
      <c r="F181" s="14">
        <v>68500</v>
      </c>
    </row>
    <row r="182" spans="1:6" ht="94.5" x14ac:dyDescent="0.25">
      <c r="A182" s="15" t="s">
        <v>83</v>
      </c>
      <c r="B182" s="16" t="s">
        <v>176</v>
      </c>
      <c r="C182" s="16" t="s">
        <v>84</v>
      </c>
      <c r="D182" s="17">
        <v>41790</v>
      </c>
      <c r="E182" s="17" t="s">
        <v>6</v>
      </c>
      <c r="F182" s="17" t="s">
        <v>6</v>
      </c>
    </row>
    <row r="183" spans="1:6" ht="47.25" x14ac:dyDescent="0.25">
      <c r="A183" s="15" t="s">
        <v>56</v>
      </c>
      <c r="B183" s="16" t="s">
        <v>176</v>
      </c>
      <c r="C183" s="16" t="s">
        <v>57</v>
      </c>
      <c r="D183" s="17"/>
      <c r="E183" s="17">
        <v>68500</v>
      </c>
      <c r="F183" s="17">
        <v>68500</v>
      </c>
    </row>
    <row r="184" spans="1:6" ht="63" x14ac:dyDescent="0.25">
      <c r="A184" s="12" t="s">
        <v>177</v>
      </c>
      <c r="B184" s="13" t="s">
        <v>178</v>
      </c>
      <c r="C184" s="13" t="s">
        <v>6</v>
      </c>
      <c r="D184" s="14">
        <f>+D185</f>
        <v>0</v>
      </c>
      <c r="E184" s="14">
        <v>12500</v>
      </c>
      <c r="F184" s="14">
        <v>12500</v>
      </c>
    </row>
    <row r="185" spans="1:6" ht="47.25" x14ac:dyDescent="0.25">
      <c r="A185" s="15" t="s">
        <v>56</v>
      </c>
      <c r="B185" s="16" t="s">
        <v>178</v>
      </c>
      <c r="C185" s="16" t="s">
        <v>57</v>
      </c>
      <c r="D185" s="17"/>
      <c r="E185" s="17">
        <v>12500</v>
      </c>
      <c r="F185" s="17">
        <v>12500</v>
      </c>
    </row>
    <row r="186" spans="1:6" ht="63" x14ac:dyDescent="0.25">
      <c r="A186" s="12" t="s">
        <v>179</v>
      </c>
      <c r="B186" s="13" t="s">
        <v>180</v>
      </c>
      <c r="C186" s="13" t="s">
        <v>6</v>
      </c>
      <c r="D186" s="14">
        <f>+D187</f>
        <v>30000</v>
      </c>
      <c r="E186" s="14">
        <v>30000</v>
      </c>
      <c r="F186" s="14">
        <v>30000</v>
      </c>
    </row>
    <row r="187" spans="1:6" ht="94.5" x14ac:dyDescent="0.25">
      <c r="A187" s="15" t="s">
        <v>83</v>
      </c>
      <c r="B187" s="16" t="s">
        <v>180</v>
      </c>
      <c r="C187" s="16" t="s">
        <v>84</v>
      </c>
      <c r="D187" s="17">
        <v>30000</v>
      </c>
      <c r="E187" s="17">
        <v>30000</v>
      </c>
      <c r="F187" s="17">
        <v>30000</v>
      </c>
    </row>
    <row r="188" spans="1:6" ht="78.75" x14ac:dyDescent="0.25">
      <c r="A188" s="12" t="s">
        <v>181</v>
      </c>
      <c r="B188" s="13" t="s">
        <v>182</v>
      </c>
      <c r="C188" s="13" t="s">
        <v>6</v>
      </c>
      <c r="D188" s="14">
        <f>+D189</f>
        <v>0</v>
      </c>
      <c r="E188" s="14">
        <v>12000</v>
      </c>
      <c r="F188" s="14">
        <v>12000</v>
      </c>
    </row>
    <row r="189" spans="1:6" ht="47.25" x14ac:dyDescent="0.25">
      <c r="A189" s="15" t="s">
        <v>56</v>
      </c>
      <c r="B189" s="16" t="s">
        <v>182</v>
      </c>
      <c r="C189" s="16" t="s">
        <v>57</v>
      </c>
      <c r="D189" s="17"/>
      <c r="E189" s="17">
        <v>12000</v>
      </c>
      <c r="F189" s="17">
        <v>12000</v>
      </c>
    </row>
    <row r="190" spans="1:6" ht="31.5" x14ac:dyDescent="0.25">
      <c r="A190" s="12" t="s">
        <v>183</v>
      </c>
      <c r="B190" s="13" t="s">
        <v>184</v>
      </c>
      <c r="C190" s="13" t="s">
        <v>6</v>
      </c>
      <c r="D190" s="14">
        <f>+D191</f>
        <v>0</v>
      </c>
      <c r="E190" s="14">
        <v>50000</v>
      </c>
      <c r="F190" s="14">
        <v>50000</v>
      </c>
    </row>
    <row r="191" spans="1:6" ht="47.25" x14ac:dyDescent="0.25">
      <c r="A191" s="15" t="s">
        <v>56</v>
      </c>
      <c r="B191" s="16" t="s">
        <v>184</v>
      </c>
      <c r="C191" s="16" t="s">
        <v>57</v>
      </c>
      <c r="D191" s="17"/>
      <c r="E191" s="17">
        <v>50000</v>
      </c>
      <c r="F191" s="17">
        <v>50000</v>
      </c>
    </row>
    <row r="192" spans="1:6" ht="47.25" x14ac:dyDescent="0.25">
      <c r="A192" s="12" t="s">
        <v>185</v>
      </c>
      <c r="B192" s="13" t="s">
        <v>186</v>
      </c>
      <c r="C192" s="13" t="s">
        <v>6</v>
      </c>
      <c r="D192" s="14">
        <f>+D193</f>
        <v>4590</v>
      </c>
      <c r="E192" s="14">
        <v>10000</v>
      </c>
      <c r="F192" s="14">
        <v>10000</v>
      </c>
    </row>
    <row r="193" spans="1:6" ht="47.25" x14ac:dyDescent="0.25">
      <c r="A193" s="15" t="s">
        <v>56</v>
      </c>
      <c r="B193" s="16" t="s">
        <v>186</v>
      </c>
      <c r="C193" s="16" t="s">
        <v>57</v>
      </c>
      <c r="D193" s="17">
        <v>4590</v>
      </c>
      <c r="E193" s="17">
        <v>10000</v>
      </c>
      <c r="F193" s="17">
        <v>10000</v>
      </c>
    </row>
    <row r="194" spans="1:6" ht="47.25" x14ac:dyDescent="0.25">
      <c r="A194" s="12" t="s">
        <v>187</v>
      </c>
      <c r="B194" s="13" t="s">
        <v>188</v>
      </c>
      <c r="C194" s="13" t="s">
        <v>6</v>
      </c>
      <c r="D194" s="14">
        <f>+D195+D196</f>
        <v>49866.67</v>
      </c>
      <c r="E194" s="14">
        <v>30000</v>
      </c>
      <c r="F194" s="14">
        <v>30000</v>
      </c>
    </row>
    <row r="195" spans="1:6" ht="94.5" x14ac:dyDescent="0.25">
      <c r="A195" s="15" t="s">
        <v>83</v>
      </c>
      <c r="B195" s="16" t="s">
        <v>188</v>
      </c>
      <c r="C195" s="16" t="s">
        <v>84</v>
      </c>
      <c r="D195" s="17"/>
      <c r="E195" s="17">
        <v>30000</v>
      </c>
      <c r="F195" s="17">
        <v>30000</v>
      </c>
    </row>
    <row r="196" spans="1:6" ht="47.25" x14ac:dyDescent="0.25">
      <c r="A196" s="15" t="s">
        <v>56</v>
      </c>
      <c r="B196" s="16" t="s">
        <v>188</v>
      </c>
      <c r="C196" s="16" t="s">
        <v>57</v>
      </c>
      <c r="D196" s="17">
        <v>49866.67</v>
      </c>
      <c r="E196" s="17" t="s">
        <v>6</v>
      </c>
      <c r="F196" s="17" t="s">
        <v>6</v>
      </c>
    </row>
    <row r="197" spans="1:6" ht="47.25" x14ac:dyDescent="0.25">
      <c r="A197" s="12" t="s">
        <v>189</v>
      </c>
      <c r="B197" s="13" t="s">
        <v>190</v>
      </c>
      <c r="C197" s="13" t="s">
        <v>6</v>
      </c>
      <c r="D197" s="14">
        <f>+D198</f>
        <v>301067.74</v>
      </c>
      <c r="E197" s="14">
        <v>943000</v>
      </c>
      <c r="F197" s="14">
        <v>943000</v>
      </c>
    </row>
    <row r="198" spans="1:6" ht="47.25" x14ac:dyDescent="0.25">
      <c r="A198" s="15" t="s">
        <v>56</v>
      </c>
      <c r="B198" s="16" t="s">
        <v>190</v>
      </c>
      <c r="C198" s="16" t="s">
        <v>57</v>
      </c>
      <c r="D198" s="17">
        <v>301067.74</v>
      </c>
      <c r="E198" s="17">
        <v>943000</v>
      </c>
      <c r="F198" s="17">
        <v>943000</v>
      </c>
    </row>
    <row r="199" spans="1:6" ht="110.25" x14ac:dyDescent="0.25">
      <c r="A199" s="12" t="s">
        <v>191</v>
      </c>
      <c r="B199" s="13" t="s">
        <v>192</v>
      </c>
      <c r="C199" s="13" t="s">
        <v>6</v>
      </c>
      <c r="D199" s="14">
        <f>+D200</f>
        <v>0</v>
      </c>
      <c r="E199" s="14">
        <v>90000</v>
      </c>
      <c r="F199" s="14">
        <v>90000</v>
      </c>
    </row>
    <row r="200" spans="1:6" ht="47.25" x14ac:dyDescent="0.25">
      <c r="A200" s="15" t="s">
        <v>56</v>
      </c>
      <c r="B200" s="16" t="s">
        <v>192</v>
      </c>
      <c r="C200" s="16" t="s">
        <v>57</v>
      </c>
      <c r="D200" s="17"/>
      <c r="E200" s="17">
        <v>90000</v>
      </c>
      <c r="F200" s="17">
        <v>90000</v>
      </c>
    </row>
    <row r="201" spans="1:6" ht="31.5" x14ac:dyDescent="0.25">
      <c r="A201" s="12" t="s">
        <v>193</v>
      </c>
      <c r="B201" s="13" t="s">
        <v>194</v>
      </c>
      <c r="C201" s="13" t="s">
        <v>6</v>
      </c>
      <c r="D201" s="14">
        <f>+D202</f>
        <v>225459.09</v>
      </c>
      <c r="E201" s="14">
        <v>660000</v>
      </c>
      <c r="F201" s="14">
        <v>660000</v>
      </c>
    </row>
    <row r="202" spans="1:6" ht="47.25" x14ac:dyDescent="0.25">
      <c r="A202" s="15" t="s">
        <v>56</v>
      </c>
      <c r="B202" s="16" t="s">
        <v>194</v>
      </c>
      <c r="C202" s="16" t="s">
        <v>57</v>
      </c>
      <c r="D202" s="17">
        <v>225459.09</v>
      </c>
      <c r="E202" s="17">
        <v>660000</v>
      </c>
      <c r="F202" s="17">
        <v>660000</v>
      </c>
    </row>
    <row r="203" spans="1:6" ht="15.75" x14ac:dyDescent="0.25">
      <c r="A203" s="12" t="s">
        <v>195</v>
      </c>
      <c r="B203" s="13" t="s">
        <v>196</v>
      </c>
      <c r="C203" s="13" t="s">
        <v>6</v>
      </c>
      <c r="D203" s="14">
        <f>+D204</f>
        <v>0</v>
      </c>
      <c r="E203" s="14">
        <v>500000</v>
      </c>
      <c r="F203" s="14">
        <v>500000</v>
      </c>
    </row>
    <row r="204" spans="1:6" ht="47.25" x14ac:dyDescent="0.25">
      <c r="A204" s="15" t="s">
        <v>56</v>
      </c>
      <c r="B204" s="16" t="s">
        <v>196</v>
      </c>
      <c r="C204" s="16" t="s">
        <v>57</v>
      </c>
      <c r="D204" s="17">
        <v>0</v>
      </c>
      <c r="E204" s="17">
        <v>500000</v>
      </c>
      <c r="F204" s="17">
        <v>500000</v>
      </c>
    </row>
    <row r="205" spans="1:6" ht="31.5" x14ac:dyDescent="0.25">
      <c r="A205" s="12" t="s">
        <v>197</v>
      </c>
      <c r="B205" s="13" t="s">
        <v>198</v>
      </c>
      <c r="C205" s="13" t="s">
        <v>6</v>
      </c>
      <c r="D205" s="14">
        <f>+D206</f>
        <v>7300</v>
      </c>
      <c r="E205" s="14">
        <v>7500</v>
      </c>
      <c r="F205" s="14">
        <v>7500</v>
      </c>
    </row>
    <row r="206" spans="1:6" ht="47.25" x14ac:dyDescent="0.25">
      <c r="A206" s="15" t="s">
        <v>56</v>
      </c>
      <c r="B206" s="16" t="s">
        <v>198</v>
      </c>
      <c r="C206" s="16" t="s">
        <v>57</v>
      </c>
      <c r="D206" s="17">
        <v>7300</v>
      </c>
      <c r="E206" s="17">
        <v>7500</v>
      </c>
      <c r="F206" s="17">
        <v>7500</v>
      </c>
    </row>
    <row r="207" spans="1:6" ht="47.25" x14ac:dyDescent="0.25">
      <c r="A207" s="12" t="s">
        <v>199</v>
      </c>
      <c r="B207" s="13" t="s">
        <v>200</v>
      </c>
      <c r="C207" s="13" t="s">
        <v>6</v>
      </c>
      <c r="D207" s="14">
        <f>+D208</f>
        <v>276581.59000000003</v>
      </c>
      <c r="E207" s="14">
        <v>1000000</v>
      </c>
      <c r="F207" s="14">
        <v>1000000</v>
      </c>
    </row>
    <row r="208" spans="1:6" ht="47.25" x14ac:dyDescent="0.25">
      <c r="A208" s="15" t="s">
        <v>56</v>
      </c>
      <c r="B208" s="16" t="s">
        <v>200</v>
      </c>
      <c r="C208" s="16" t="s">
        <v>57</v>
      </c>
      <c r="D208" s="17">
        <v>276581.59000000003</v>
      </c>
      <c r="E208" s="17">
        <v>1000000</v>
      </c>
      <c r="F208" s="17">
        <v>1000000</v>
      </c>
    </row>
    <row r="209" spans="1:6" ht="31.5" x14ac:dyDescent="0.25">
      <c r="A209" s="12" t="s">
        <v>201</v>
      </c>
      <c r="B209" s="13" t="s">
        <v>202</v>
      </c>
      <c r="C209" s="13" t="s">
        <v>6</v>
      </c>
      <c r="D209" s="14">
        <f>+D210+D215</f>
        <v>2546986.46</v>
      </c>
      <c r="E209" s="14">
        <v>2507809.36</v>
      </c>
      <c r="F209" s="14">
        <v>2427809.36</v>
      </c>
    </row>
    <row r="210" spans="1:6" ht="63" x14ac:dyDescent="0.25">
      <c r="A210" s="12" t="s">
        <v>203</v>
      </c>
      <c r="B210" s="13" t="s">
        <v>204</v>
      </c>
      <c r="C210" s="13" t="s">
        <v>6</v>
      </c>
      <c r="D210" s="14">
        <f>+D211+D213</f>
        <v>807170.59999999986</v>
      </c>
      <c r="E210" s="14">
        <v>1065500</v>
      </c>
      <c r="F210" s="14">
        <v>985500</v>
      </c>
    </row>
    <row r="211" spans="1:6" ht="31.5" x14ac:dyDescent="0.25">
      <c r="A211" s="15" t="s">
        <v>22</v>
      </c>
      <c r="B211" s="16" t="s">
        <v>205</v>
      </c>
      <c r="C211" s="16" t="s">
        <v>6</v>
      </c>
      <c r="D211" s="17">
        <f>+D212</f>
        <v>797207.2699999999</v>
      </c>
      <c r="E211" s="17">
        <v>1065500</v>
      </c>
      <c r="F211" s="17">
        <v>985500</v>
      </c>
    </row>
    <row r="212" spans="1:6" ht="47.25" x14ac:dyDescent="0.25">
      <c r="A212" s="15" t="s">
        <v>24</v>
      </c>
      <c r="B212" s="16" t="s">
        <v>205</v>
      </c>
      <c r="C212" s="16" t="s">
        <v>25</v>
      </c>
      <c r="D212" s="17">
        <f>179207.33+617999.94</f>
        <v>797207.2699999999</v>
      </c>
      <c r="E212" s="17">
        <v>1065500</v>
      </c>
      <c r="F212" s="17">
        <v>985500</v>
      </c>
    </row>
    <row r="213" spans="1:6" ht="63" x14ac:dyDescent="0.25">
      <c r="A213" s="15" t="s">
        <v>203</v>
      </c>
      <c r="B213" s="16" t="s">
        <v>206</v>
      </c>
      <c r="C213" s="16" t="s">
        <v>6</v>
      </c>
      <c r="D213" s="17">
        <f>+D214</f>
        <v>9963.33</v>
      </c>
      <c r="E213" s="17" t="s">
        <v>6</v>
      </c>
      <c r="F213" s="17" t="s">
        <v>6</v>
      </c>
    </row>
    <row r="214" spans="1:6" ht="47.25" x14ac:dyDescent="0.25">
      <c r="A214" s="15" t="s">
        <v>24</v>
      </c>
      <c r="B214" s="16" t="s">
        <v>206</v>
      </c>
      <c r="C214" s="16" t="s">
        <v>25</v>
      </c>
      <c r="D214" s="17">
        <v>9963.33</v>
      </c>
      <c r="E214" s="17" t="s">
        <v>6</v>
      </c>
      <c r="F214" s="17" t="s">
        <v>6</v>
      </c>
    </row>
    <row r="215" spans="1:6" ht="47.25" x14ac:dyDescent="0.25">
      <c r="A215" s="12" t="s">
        <v>207</v>
      </c>
      <c r="B215" s="13" t="s">
        <v>208</v>
      </c>
      <c r="C215" s="13" t="s">
        <v>6</v>
      </c>
      <c r="D215" s="14">
        <f>+D216+D217</f>
        <v>1739815.8599999999</v>
      </c>
      <c r="E215" s="14">
        <v>1442309.36</v>
      </c>
      <c r="F215" s="14">
        <v>1442309.36</v>
      </c>
    </row>
    <row r="216" spans="1:6" ht="47.25" x14ac:dyDescent="0.25">
      <c r="A216" s="15" t="s">
        <v>56</v>
      </c>
      <c r="B216" s="16" t="s">
        <v>208</v>
      </c>
      <c r="C216" s="16" t="s">
        <v>57</v>
      </c>
      <c r="D216" s="17">
        <v>272346.86</v>
      </c>
      <c r="E216" s="17">
        <v>78809.36</v>
      </c>
      <c r="F216" s="17">
        <v>78809.36</v>
      </c>
    </row>
    <row r="217" spans="1:6" ht="47.25" x14ac:dyDescent="0.25">
      <c r="A217" s="15" t="s">
        <v>24</v>
      </c>
      <c r="B217" s="16" t="s">
        <v>208</v>
      </c>
      <c r="C217" s="16" t="s">
        <v>25</v>
      </c>
      <c r="D217" s="17">
        <f>775598+691871</f>
        <v>1467469</v>
      </c>
      <c r="E217" s="17">
        <v>1363500</v>
      </c>
      <c r="F217" s="17">
        <v>1363500</v>
      </c>
    </row>
    <row r="218" spans="1:6" ht="31.5" x14ac:dyDescent="0.25">
      <c r="A218" s="12" t="s">
        <v>209</v>
      </c>
      <c r="B218" s="13" t="s">
        <v>210</v>
      </c>
      <c r="C218" s="13" t="s">
        <v>6</v>
      </c>
      <c r="D218" s="14">
        <f>+D219</f>
        <v>152500</v>
      </c>
      <c r="E218" s="14">
        <v>102500</v>
      </c>
      <c r="F218" s="14">
        <v>102500</v>
      </c>
    </row>
    <row r="219" spans="1:6" ht="78.75" x14ac:dyDescent="0.25">
      <c r="A219" s="12" t="s">
        <v>211</v>
      </c>
      <c r="B219" s="13" t="s">
        <v>212</v>
      </c>
      <c r="C219" s="13" t="s">
        <v>6</v>
      </c>
      <c r="D219" s="14">
        <f>+D220</f>
        <v>152500</v>
      </c>
      <c r="E219" s="14">
        <v>102500</v>
      </c>
      <c r="F219" s="14">
        <v>102500</v>
      </c>
    </row>
    <row r="220" spans="1:6" ht="94.5" x14ac:dyDescent="0.25">
      <c r="A220" s="15" t="s">
        <v>83</v>
      </c>
      <c r="B220" s="16" t="s">
        <v>212</v>
      </c>
      <c r="C220" s="16" t="s">
        <v>84</v>
      </c>
      <c r="D220" s="17">
        <v>152500</v>
      </c>
      <c r="E220" s="17">
        <v>102500</v>
      </c>
      <c r="F220" s="17">
        <v>102500</v>
      </c>
    </row>
    <row r="221" spans="1:6" ht="31.5" x14ac:dyDescent="0.25">
      <c r="A221" s="12" t="s">
        <v>213</v>
      </c>
      <c r="B221" s="13" t="s">
        <v>214</v>
      </c>
      <c r="C221" s="13" t="s">
        <v>6</v>
      </c>
      <c r="D221" s="14">
        <f>+D222+D224+D228</f>
        <v>1798145.2</v>
      </c>
      <c r="E221" s="14">
        <v>1243533.48</v>
      </c>
      <c r="F221" s="14">
        <v>1166283.48</v>
      </c>
    </row>
    <row r="222" spans="1:6" ht="47.25" x14ac:dyDescent="0.25">
      <c r="A222" s="12" t="s">
        <v>215</v>
      </c>
      <c r="B222" s="13" t="s">
        <v>216</v>
      </c>
      <c r="C222" s="13" t="s">
        <v>6</v>
      </c>
      <c r="D222" s="14">
        <f>+D223</f>
        <v>135846.84</v>
      </c>
      <c r="E222" s="14">
        <v>169000</v>
      </c>
      <c r="F222" s="14">
        <v>169000</v>
      </c>
    </row>
    <row r="223" spans="1:6" ht="47.25" x14ac:dyDescent="0.25">
      <c r="A223" s="15" t="s">
        <v>24</v>
      </c>
      <c r="B223" s="16" t="s">
        <v>216</v>
      </c>
      <c r="C223" s="16" t="s">
        <v>25</v>
      </c>
      <c r="D223" s="17">
        <v>135846.84</v>
      </c>
      <c r="E223" s="17">
        <v>169000</v>
      </c>
      <c r="F223" s="17">
        <v>169000</v>
      </c>
    </row>
    <row r="224" spans="1:6" ht="110.25" x14ac:dyDescent="0.25">
      <c r="A224" s="12" t="s">
        <v>217</v>
      </c>
      <c r="B224" s="13" t="s">
        <v>218</v>
      </c>
      <c r="C224" s="13" t="s">
        <v>6</v>
      </c>
      <c r="D224" s="14">
        <f>+D225</f>
        <v>836965.02</v>
      </c>
      <c r="E224" s="14">
        <v>1074533.48</v>
      </c>
      <c r="F224" s="14">
        <v>997283.48</v>
      </c>
    </row>
    <row r="225" spans="1:6" ht="31.5" x14ac:dyDescent="0.25">
      <c r="A225" s="15" t="s">
        <v>22</v>
      </c>
      <c r="B225" s="16" t="s">
        <v>219</v>
      </c>
      <c r="C225" s="16" t="s">
        <v>6</v>
      </c>
      <c r="D225" s="17">
        <f>+D226+D227</f>
        <v>836965.02</v>
      </c>
      <c r="E225" s="17">
        <v>1074533.48</v>
      </c>
      <c r="F225" s="17">
        <v>997283.48</v>
      </c>
    </row>
    <row r="226" spans="1:6" ht="47.25" x14ac:dyDescent="0.25">
      <c r="A226" s="15" t="s">
        <v>56</v>
      </c>
      <c r="B226" s="16" t="s">
        <v>219</v>
      </c>
      <c r="C226" s="16" t="s">
        <v>57</v>
      </c>
      <c r="D226" s="17">
        <v>396844.72</v>
      </c>
      <c r="E226" s="17">
        <v>322711.65999999997</v>
      </c>
      <c r="F226" s="17">
        <v>322711.65999999997</v>
      </c>
    </row>
    <row r="227" spans="1:6" ht="47.25" x14ac:dyDescent="0.25">
      <c r="A227" s="15" t="s">
        <v>24</v>
      </c>
      <c r="B227" s="16" t="s">
        <v>219</v>
      </c>
      <c r="C227" s="16" t="s">
        <v>25</v>
      </c>
      <c r="D227" s="17">
        <f>162072.24+278048.06</f>
        <v>440120.3</v>
      </c>
      <c r="E227" s="17">
        <v>751821.82</v>
      </c>
      <c r="F227" s="17">
        <v>674571.82</v>
      </c>
    </row>
    <row r="228" spans="1:6" ht="63" x14ac:dyDescent="0.25">
      <c r="A228" s="12" t="s">
        <v>220</v>
      </c>
      <c r="B228" s="13" t="s">
        <v>221</v>
      </c>
      <c r="C228" s="13" t="s">
        <v>6</v>
      </c>
      <c r="D228" s="14">
        <f>+D229</f>
        <v>825333.34</v>
      </c>
      <c r="E228" s="14" t="s">
        <v>6</v>
      </c>
      <c r="F228" s="14" t="s">
        <v>6</v>
      </c>
    </row>
    <row r="229" spans="1:6" ht="63" x14ac:dyDescent="0.25">
      <c r="A229" s="15" t="s">
        <v>222</v>
      </c>
      <c r="B229" s="16" t="s">
        <v>223</v>
      </c>
      <c r="C229" s="16" t="s">
        <v>6</v>
      </c>
      <c r="D229" s="17">
        <f>+D230</f>
        <v>825333.34</v>
      </c>
      <c r="E229" s="17" t="s">
        <v>6</v>
      </c>
      <c r="F229" s="17" t="s">
        <v>6</v>
      </c>
    </row>
    <row r="230" spans="1:6" ht="47.25" x14ac:dyDescent="0.25">
      <c r="A230" s="15" t="s">
        <v>24</v>
      </c>
      <c r="B230" s="16" t="s">
        <v>223</v>
      </c>
      <c r="C230" s="16" t="s">
        <v>25</v>
      </c>
      <c r="D230" s="17">
        <v>825333.34</v>
      </c>
      <c r="E230" s="17" t="s">
        <v>6</v>
      </c>
      <c r="F230" s="17" t="s">
        <v>6</v>
      </c>
    </row>
    <row r="231" spans="1:6" ht="31.5" x14ac:dyDescent="0.25">
      <c r="A231" s="12" t="s">
        <v>224</v>
      </c>
      <c r="B231" s="13" t="s">
        <v>225</v>
      </c>
      <c r="C231" s="13" t="s">
        <v>6</v>
      </c>
      <c r="D231" s="14">
        <f>+D232+D246+D249</f>
        <v>2522551.67</v>
      </c>
      <c r="E231" s="14">
        <v>627700</v>
      </c>
      <c r="F231" s="14">
        <v>632700</v>
      </c>
    </row>
    <row r="232" spans="1:6" ht="31.5" x14ac:dyDescent="0.25">
      <c r="A232" s="12" t="s">
        <v>226</v>
      </c>
      <c r="B232" s="13" t="s">
        <v>227</v>
      </c>
      <c r="C232" s="13" t="s">
        <v>6</v>
      </c>
      <c r="D232" s="14">
        <f>+D233+D236+D238+D243</f>
        <v>2336851.67</v>
      </c>
      <c r="E232" s="14">
        <v>417000</v>
      </c>
      <c r="F232" s="14">
        <v>417000</v>
      </c>
    </row>
    <row r="233" spans="1:6" ht="31.5" x14ac:dyDescent="0.25">
      <c r="A233" s="12" t="s">
        <v>228</v>
      </c>
      <c r="B233" s="13" t="s">
        <v>229</v>
      </c>
      <c r="C233" s="13" t="s">
        <v>6</v>
      </c>
      <c r="D233" s="14">
        <f>+D234</f>
        <v>192000</v>
      </c>
      <c r="E233" s="14">
        <v>192000</v>
      </c>
      <c r="F233" s="14">
        <v>192000</v>
      </c>
    </row>
    <row r="234" spans="1:6" ht="31.5" x14ac:dyDescent="0.25">
      <c r="A234" s="15" t="s">
        <v>22</v>
      </c>
      <c r="B234" s="16" t="s">
        <v>230</v>
      </c>
      <c r="C234" s="16" t="s">
        <v>6</v>
      </c>
      <c r="D234" s="17">
        <f>+D235</f>
        <v>192000</v>
      </c>
      <c r="E234" s="17">
        <v>192000</v>
      </c>
      <c r="F234" s="17">
        <v>192000</v>
      </c>
    </row>
    <row r="235" spans="1:6" ht="15.75" x14ac:dyDescent="0.25">
      <c r="A235" s="15" t="s">
        <v>85</v>
      </c>
      <c r="B235" s="16" t="s">
        <v>230</v>
      </c>
      <c r="C235" s="16" t="s">
        <v>86</v>
      </c>
      <c r="D235" s="17">
        <v>192000</v>
      </c>
      <c r="E235" s="17">
        <v>192000</v>
      </c>
      <c r="F235" s="17">
        <v>192000</v>
      </c>
    </row>
    <row r="236" spans="1:6" ht="47.25" x14ac:dyDescent="0.25">
      <c r="A236" s="12" t="s">
        <v>231</v>
      </c>
      <c r="B236" s="13" t="s">
        <v>232</v>
      </c>
      <c r="C236" s="13" t="s">
        <v>6</v>
      </c>
      <c r="D236" s="14">
        <f>+D237</f>
        <v>50320</v>
      </c>
      <c r="E236" s="14">
        <v>75000</v>
      </c>
      <c r="F236" s="14">
        <v>75000</v>
      </c>
    </row>
    <row r="237" spans="1:6" ht="47.25" x14ac:dyDescent="0.25">
      <c r="A237" s="15" t="s">
        <v>24</v>
      </c>
      <c r="B237" s="16" t="s">
        <v>232</v>
      </c>
      <c r="C237" s="16" t="s">
        <v>25</v>
      </c>
      <c r="D237" s="17">
        <v>50320</v>
      </c>
      <c r="E237" s="17">
        <v>75000</v>
      </c>
      <c r="F237" s="17">
        <v>75000</v>
      </c>
    </row>
    <row r="238" spans="1:6" ht="63" x14ac:dyDescent="0.25">
      <c r="A238" s="12" t="s">
        <v>233</v>
      </c>
      <c r="B238" s="13" t="s">
        <v>234</v>
      </c>
      <c r="C238" s="13" t="s">
        <v>6</v>
      </c>
      <c r="D238" s="14">
        <f>+D239+D241</f>
        <v>264531.67000000004</v>
      </c>
      <c r="E238" s="14">
        <v>150000</v>
      </c>
      <c r="F238" s="14">
        <v>150000</v>
      </c>
    </row>
    <row r="239" spans="1:6" ht="31.5" x14ac:dyDescent="0.25">
      <c r="A239" s="15" t="s">
        <v>22</v>
      </c>
      <c r="B239" s="16" t="s">
        <v>235</v>
      </c>
      <c r="C239" s="16" t="s">
        <v>6</v>
      </c>
      <c r="D239" s="17">
        <f>+D240</f>
        <v>50000</v>
      </c>
      <c r="E239" s="17" t="s">
        <v>6</v>
      </c>
      <c r="F239" s="17" t="s">
        <v>6</v>
      </c>
    </row>
    <row r="240" spans="1:6" ht="47.25" x14ac:dyDescent="0.25">
      <c r="A240" s="15" t="s">
        <v>24</v>
      </c>
      <c r="B240" s="16" t="s">
        <v>235</v>
      </c>
      <c r="C240" s="16" t="s">
        <v>25</v>
      </c>
      <c r="D240" s="17">
        <v>50000</v>
      </c>
      <c r="E240" s="17" t="s">
        <v>6</v>
      </c>
      <c r="F240" s="17" t="s">
        <v>6</v>
      </c>
    </row>
    <row r="241" spans="1:6" ht="63" x14ac:dyDescent="0.25">
      <c r="A241" s="15" t="s">
        <v>233</v>
      </c>
      <c r="B241" s="16" t="s">
        <v>236</v>
      </c>
      <c r="C241" s="16" t="s">
        <v>6</v>
      </c>
      <c r="D241" s="17">
        <f>+D242</f>
        <v>214531.67</v>
      </c>
      <c r="E241" s="17">
        <v>150000</v>
      </c>
      <c r="F241" s="17">
        <v>150000</v>
      </c>
    </row>
    <row r="242" spans="1:6" ht="47.25" x14ac:dyDescent="0.25">
      <c r="A242" s="15" t="s">
        <v>24</v>
      </c>
      <c r="B242" s="16" t="s">
        <v>236</v>
      </c>
      <c r="C242" s="16" t="s">
        <v>25</v>
      </c>
      <c r="D242" s="17">
        <v>214531.67</v>
      </c>
      <c r="E242" s="17">
        <v>150000</v>
      </c>
      <c r="F242" s="17">
        <v>150000</v>
      </c>
    </row>
    <row r="243" spans="1:6" ht="47.25" x14ac:dyDescent="0.25">
      <c r="A243" s="12" t="s">
        <v>237</v>
      </c>
      <c r="B243" s="13" t="s">
        <v>238</v>
      </c>
      <c r="C243" s="13" t="s">
        <v>6</v>
      </c>
      <c r="D243" s="14">
        <f>+D244</f>
        <v>1830000</v>
      </c>
      <c r="E243" s="14" t="s">
        <v>6</v>
      </c>
      <c r="F243" s="14" t="s">
        <v>6</v>
      </c>
    </row>
    <row r="244" spans="1:6" ht="47.25" x14ac:dyDescent="0.25">
      <c r="A244" s="15" t="s">
        <v>237</v>
      </c>
      <c r="B244" s="16" t="s">
        <v>239</v>
      </c>
      <c r="C244" s="16" t="s">
        <v>6</v>
      </c>
      <c r="D244" s="17">
        <f>+D245</f>
        <v>1830000</v>
      </c>
      <c r="E244" s="17" t="s">
        <v>6</v>
      </c>
      <c r="F244" s="17" t="s">
        <v>6</v>
      </c>
    </row>
    <row r="245" spans="1:6" ht="15.75" x14ac:dyDescent="0.25">
      <c r="A245" s="15" t="s">
        <v>85</v>
      </c>
      <c r="B245" s="16" t="s">
        <v>239</v>
      </c>
      <c r="C245" s="16" t="s">
        <v>86</v>
      </c>
      <c r="D245" s="17">
        <v>1830000</v>
      </c>
      <c r="E245" s="17" t="s">
        <v>6</v>
      </c>
      <c r="F245" s="17" t="s">
        <v>6</v>
      </c>
    </row>
    <row r="246" spans="1:6" ht="47.25" x14ac:dyDescent="0.25">
      <c r="A246" s="12" t="s">
        <v>240</v>
      </c>
      <c r="B246" s="13" t="s">
        <v>241</v>
      </c>
      <c r="C246" s="13" t="s">
        <v>6</v>
      </c>
      <c r="D246" s="14">
        <f>+D247</f>
        <v>155700</v>
      </c>
      <c r="E246" s="14">
        <v>155700</v>
      </c>
      <c r="F246" s="14">
        <v>155700</v>
      </c>
    </row>
    <row r="247" spans="1:6" ht="47.25" x14ac:dyDescent="0.25">
      <c r="A247" s="12" t="s">
        <v>242</v>
      </c>
      <c r="B247" s="13" t="s">
        <v>243</v>
      </c>
      <c r="C247" s="13" t="s">
        <v>6</v>
      </c>
      <c r="D247" s="14">
        <f>+D248</f>
        <v>155700</v>
      </c>
      <c r="E247" s="14">
        <v>155700</v>
      </c>
      <c r="F247" s="14">
        <v>155700</v>
      </c>
    </row>
    <row r="248" spans="1:6" ht="15.75" x14ac:dyDescent="0.25">
      <c r="A248" s="15" t="s">
        <v>85</v>
      </c>
      <c r="B248" s="16" t="s">
        <v>243</v>
      </c>
      <c r="C248" s="16" t="s">
        <v>86</v>
      </c>
      <c r="D248" s="17">
        <v>155700</v>
      </c>
      <c r="E248" s="17">
        <v>155700</v>
      </c>
      <c r="F248" s="17">
        <v>155700</v>
      </c>
    </row>
    <row r="249" spans="1:6" ht="31.5" x14ac:dyDescent="0.25">
      <c r="A249" s="12" t="s">
        <v>244</v>
      </c>
      <c r="B249" s="13" t="s">
        <v>245</v>
      </c>
      <c r="C249" s="13" t="s">
        <v>6</v>
      </c>
      <c r="D249" s="14">
        <f>+D250+D252+D254+D256</f>
        <v>30000</v>
      </c>
      <c r="E249" s="14">
        <v>55000</v>
      </c>
      <c r="F249" s="14">
        <v>60000</v>
      </c>
    </row>
    <row r="250" spans="1:6" ht="47.25" x14ac:dyDescent="0.25">
      <c r="A250" s="12" t="s">
        <v>246</v>
      </c>
      <c r="B250" s="13" t="s">
        <v>247</v>
      </c>
      <c r="C250" s="13" t="s">
        <v>6</v>
      </c>
      <c r="D250" s="14">
        <f>+D251</f>
        <v>0</v>
      </c>
      <c r="E250" s="14">
        <v>10000</v>
      </c>
      <c r="F250" s="14">
        <v>10000</v>
      </c>
    </row>
    <row r="251" spans="1:6" ht="47.25" x14ac:dyDescent="0.25">
      <c r="A251" s="15" t="s">
        <v>56</v>
      </c>
      <c r="B251" s="16" t="s">
        <v>247</v>
      </c>
      <c r="C251" s="16" t="s">
        <v>57</v>
      </c>
      <c r="D251" s="17"/>
      <c r="E251" s="17">
        <v>10000</v>
      </c>
      <c r="F251" s="17">
        <v>10000</v>
      </c>
    </row>
    <row r="252" spans="1:6" ht="47.25" x14ac:dyDescent="0.25">
      <c r="A252" s="12" t="s">
        <v>248</v>
      </c>
      <c r="B252" s="13" t="s">
        <v>249</v>
      </c>
      <c r="C252" s="13" t="s">
        <v>6</v>
      </c>
      <c r="D252" s="14">
        <f>+D253</f>
        <v>30000</v>
      </c>
      <c r="E252" s="14">
        <v>20000</v>
      </c>
      <c r="F252" s="14">
        <v>30000</v>
      </c>
    </row>
    <row r="253" spans="1:6" ht="47.25" x14ac:dyDescent="0.25">
      <c r="A253" s="15" t="s">
        <v>56</v>
      </c>
      <c r="B253" s="16" t="s">
        <v>249</v>
      </c>
      <c r="C253" s="16" t="s">
        <v>57</v>
      </c>
      <c r="D253" s="17">
        <v>30000</v>
      </c>
      <c r="E253" s="17">
        <v>20000</v>
      </c>
      <c r="F253" s="17">
        <v>30000</v>
      </c>
    </row>
    <row r="254" spans="1:6" ht="47.25" x14ac:dyDescent="0.25">
      <c r="A254" s="12" t="s">
        <v>250</v>
      </c>
      <c r="B254" s="13" t="s">
        <v>251</v>
      </c>
      <c r="C254" s="13" t="s">
        <v>6</v>
      </c>
      <c r="D254" s="14">
        <f>+D255</f>
        <v>0</v>
      </c>
      <c r="E254" s="14">
        <v>10000</v>
      </c>
      <c r="F254" s="14">
        <v>10000</v>
      </c>
    </row>
    <row r="255" spans="1:6" ht="47.25" x14ac:dyDescent="0.25">
      <c r="A255" s="15" t="s">
        <v>56</v>
      </c>
      <c r="B255" s="16" t="s">
        <v>251</v>
      </c>
      <c r="C255" s="16" t="s">
        <v>57</v>
      </c>
      <c r="D255" s="17"/>
      <c r="E255" s="17">
        <v>10000</v>
      </c>
      <c r="F255" s="17">
        <v>10000</v>
      </c>
    </row>
    <row r="256" spans="1:6" ht="47.25" x14ac:dyDescent="0.25">
      <c r="A256" s="12" t="s">
        <v>252</v>
      </c>
      <c r="B256" s="13" t="s">
        <v>253</v>
      </c>
      <c r="C256" s="13" t="s">
        <v>6</v>
      </c>
      <c r="D256" s="14">
        <f>+D257</f>
        <v>0</v>
      </c>
      <c r="E256" s="14">
        <v>15000</v>
      </c>
      <c r="F256" s="14">
        <v>10000</v>
      </c>
    </row>
    <row r="257" spans="1:6" ht="47.25" x14ac:dyDescent="0.25">
      <c r="A257" s="15" t="s">
        <v>56</v>
      </c>
      <c r="B257" s="16" t="s">
        <v>253</v>
      </c>
      <c r="C257" s="16" t="s">
        <v>57</v>
      </c>
      <c r="D257" s="17"/>
      <c r="E257" s="17">
        <v>15000</v>
      </c>
      <c r="F257" s="17">
        <v>10000</v>
      </c>
    </row>
    <row r="258" spans="1:6" ht="31.5" x14ac:dyDescent="0.25">
      <c r="A258" s="12" t="s">
        <v>254</v>
      </c>
      <c r="B258" s="13" t="s">
        <v>255</v>
      </c>
      <c r="C258" s="13" t="s">
        <v>6</v>
      </c>
      <c r="D258" s="14">
        <f>+D259+D275+D291</f>
        <v>62196276.93</v>
      </c>
      <c r="E258" s="14">
        <v>33709496.32</v>
      </c>
      <c r="F258" s="14">
        <v>34216381.07</v>
      </c>
    </row>
    <row r="259" spans="1:6" ht="31.5" x14ac:dyDescent="0.25">
      <c r="A259" s="12" t="s">
        <v>256</v>
      </c>
      <c r="B259" s="13" t="s">
        <v>257</v>
      </c>
      <c r="C259" s="13" t="s">
        <v>6</v>
      </c>
      <c r="D259" s="14">
        <f>+D260+D262+D264+D269+D272</f>
        <v>39103907.350000001</v>
      </c>
      <c r="E259" s="14">
        <v>21818784.379999999</v>
      </c>
      <c r="F259" s="14">
        <v>22304487.170000002</v>
      </c>
    </row>
    <row r="260" spans="1:6" ht="110.25" x14ac:dyDescent="0.25">
      <c r="A260" s="12" t="s">
        <v>258</v>
      </c>
      <c r="B260" s="13" t="s">
        <v>259</v>
      </c>
      <c r="C260" s="13" t="s">
        <v>6</v>
      </c>
      <c r="D260" s="14">
        <f>+D261</f>
        <v>5476621.29</v>
      </c>
      <c r="E260" s="14" t="s">
        <v>6</v>
      </c>
      <c r="F260" s="14" t="s">
        <v>6</v>
      </c>
    </row>
    <row r="261" spans="1:6" ht="47.25" x14ac:dyDescent="0.25">
      <c r="A261" s="15" t="s">
        <v>56</v>
      </c>
      <c r="B261" s="16" t="s">
        <v>259</v>
      </c>
      <c r="C261" s="16" t="s">
        <v>57</v>
      </c>
      <c r="D261" s="17">
        <v>5476621.29</v>
      </c>
      <c r="E261" s="17" t="s">
        <v>6</v>
      </c>
      <c r="F261" s="17" t="s">
        <v>6</v>
      </c>
    </row>
    <row r="262" spans="1:6" ht="63" x14ac:dyDescent="0.25">
      <c r="A262" s="12" t="s">
        <v>260</v>
      </c>
      <c r="B262" s="13" t="s">
        <v>261</v>
      </c>
      <c r="C262" s="13" t="s">
        <v>6</v>
      </c>
      <c r="D262" s="14">
        <f>+D263</f>
        <v>9527094.0600000005</v>
      </c>
      <c r="E262" s="14">
        <v>8482224.1300000008</v>
      </c>
      <c r="F262" s="14">
        <v>8875855.1699999999</v>
      </c>
    </row>
    <row r="263" spans="1:6" ht="47.25" x14ac:dyDescent="0.25">
      <c r="A263" s="15" t="s">
        <v>56</v>
      </c>
      <c r="B263" s="16" t="s">
        <v>261</v>
      </c>
      <c r="C263" s="16" t="s">
        <v>57</v>
      </c>
      <c r="D263" s="17">
        <v>9527094.0600000005</v>
      </c>
      <c r="E263" s="17">
        <v>8482224.1300000008</v>
      </c>
      <c r="F263" s="17">
        <v>8875855.1699999999</v>
      </c>
    </row>
    <row r="264" spans="1:6" ht="63" x14ac:dyDescent="0.25">
      <c r="A264" s="12" t="s">
        <v>262</v>
      </c>
      <c r="B264" s="13" t="s">
        <v>263</v>
      </c>
      <c r="C264" s="13" t="s">
        <v>6</v>
      </c>
      <c r="D264" s="14">
        <f>+D265+D267</f>
        <v>895752.9</v>
      </c>
      <c r="E264" s="14">
        <v>778632</v>
      </c>
      <c r="F264" s="14">
        <v>778632</v>
      </c>
    </row>
    <row r="265" spans="1:6" ht="31.5" x14ac:dyDescent="0.25">
      <c r="A265" s="15" t="s">
        <v>22</v>
      </c>
      <c r="B265" s="16" t="s">
        <v>264</v>
      </c>
      <c r="C265" s="16" t="s">
        <v>6</v>
      </c>
      <c r="D265" s="17">
        <f>+D266</f>
        <v>0</v>
      </c>
      <c r="E265" s="17">
        <v>0.42</v>
      </c>
      <c r="F265" s="17">
        <v>0.42</v>
      </c>
    </row>
    <row r="266" spans="1:6" ht="47.25" x14ac:dyDescent="0.25">
      <c r="A266" s="15" t="s">
        <v>56</v>
      </c>
      <c r="B266" s="16" t="s">
        <v>264</v>
      </c>
      <c r="C266" s="16" t="s">
        <v>57</v>
      </c>
      <c r="D266" s="17"/>
      <c r="E266" s="17">
        <v>0.42</v>
      </c>
      <c r="F266" s="17">
        <v>0.42</v>
      </c>
    </row>
    <row r="267" spans="1:6" ht="63" x14ac:dyDescent="0.25">
      <c r="A267" s="15" t="s">
        <v>262</v>
      </c>
      <c r="B267" s="16" t="s">
        <v>265</v>
      </c>
      <c r="C267" s="16" t="s">
        <v>6</v>
      </c>
      <c r="D267" s="17">
        <f>+D268</f>
        <v>895752.9</v>
      </c>
      <c r="E267" s="17">
        <v>778631.58</v>
      </c>
      <c r="F267" s="17">
        <v>778631.58</v>
      </c>
    </row>
    <row r="268" spans="1:6" ht="47.25" x14ac:dyDescent="0.25">
      <c r="A268" s="15" t="s">
        <v>56</v>
      </c>
      <c r="B268" s="16" t="s">
        <v>265</v>
      </c>
      <c r="C268" s="16" t="s">
        <v>57</v>
      </c>
      <c r="D268" s="17">
        <v>895752.9</v>
      </c>
      <c r="E268" s="17">
        <v>778631.58</v>
      </c>
      <c r="F268" s="17">
        <v>778631.58</v>
      </c>
    </row>
    <row r="269" spans="1:6" ht="78.75" x14ac:dyDescent="0.25">
      <c r="A269" s="12" t="s">
        <v>266</v>
      </c>
      <c r="B269" s="13" t="s">
        <v>267</v>
      </c>
      <c r="C269" s="13" t="s">
        <v>6</v>
      </c>
      <c r="D269" s="14">
        <f>+D270</f>
        <v>9510982.5299999993</v>
      </c>
      <c r="E269" s="14">
        <v>12557928.25</v>
      </c>
      <c r="F269" s="14">
        <v>12650000</v>
      </c>
    </row>
    <row r="270" spans="1:6" ht="31.5" x14ac:dyDescent="0.25">
      <c r="A270" s="15" t="s">
        <v>22</v>
      </c>
      <c r="B270" s="16" t="s">
        <v>268</v>
      </c>
      <c r="C270" s="16" t="s">
        <v>6</v>
      </c>
      <c r="D270" s="17">
        <f>+D271</f>
        <v>9510982.5299999993</v>
      </c>
      <c r="E270" s="17">
        <v>12557928.25</v>
      </c>
      <c r="F270" s="17">
        <v>12650000</v>
      </c>
    </row>
    <row r="271" spans="1:6" ht="47.25" x14ac:dyDescent="0.25">
      <c r="A271" s="15" t="s">
        <v>56</v>
      </c>
      <c r="B271" s="16" t="s">
        <v>268</v>
      </c>
      <c r="C271" s="16" t="s">
        <v>57</v>
      </c>
      <c r="D271" s="17">
        <v>9510982.5299999993</v>
      </c>
      <c r="E271" s="17">
        <v>12557928.25</v>
      </c>
      <c r="F271" s="17">
        <v>12650000</v>
      </c>
    </row>
    <row r="272" spans="1:6" ht="110.25" x14ac:dyDescent="0.25">
      <c r="A272" s="12" t="s">
        <v>269</v>
      </c>
      <c r="B272" s="13" t="s">
        <v>270</v>
      </c>
      <c r="C272" s="13" t="s">
        <v>6</v>
      </c>
      <c r="D272" s="14">
        <f>+D273</f>
        <v>13693456.57</v>
      </c>
      <c r="E272" s="14" t="s">
        <v>6</v>
      </c>
      <c r="F272" s="14" t="s">
        <v>6</v>
      </c>
    </row>
    <row r="273" spans="1:6" ht="110.25" x14ac:dyDescent="0.25">
      <c r="A273" s="15" t="s">
        <v>269</v>
      </c>
      <c r="B273" s="16" t="s">
        <v>271</v>
      </c>
      <c r="C273" s="16" t="s">
        <v>6</v>
      </c>
      <c r="D273" s="17">
        <f>+D274</f>
        <v>13693456.57</v>
      </c>
      <c r="E273" s="17" t="s">
        <v>6</v>
      </c>
      <c r="F273" s="17" t="s">
        <v>6</v>
      </c>
    </row>
    <row r="274" spans="1:6" ht="47.25" x14ac:dyDescent="0.25">
      <c r="A274" s="15" t="s">
        <v>56</v>
      </c>
      <c r="B274" s="16" t="s">
        <v>271</v>
      </c>
      <c r="C274" s="16" t="s">
        <v>57</v>
      </c>
      <c r="D274" s="17">
        <v>13693456.57</v>
      </c>
      <c r="E274" s="17" t="s">
        <v>6</v>
      </c>
      <c r="F274" s="17" t="s">
        <v>6</v>
      </c>
    </row>
    <row r="275" spans="1:6" ht="31.5" x14ac:dyDescent="0.25">
      <c r="A275" s="12" t="s">
        <v>272</v>
      </c>
      <c r="B275" s="13" t="s">
        <v>273</v>
      </c>
      <c r="C275" s="13" t="s">
        <v>6</v>
      </c>
      <c r="D275" s="14">
        <f>+D276+D278+D283+D287+D289</f>
        <v>21837341.149999999</v>
      </c>
      <c r="E275" s="14">
        <v>11309937.939999999</v>
      </c>
      <c r="F275" s="14">
        <v>11331119.9</v>
      </c>
    </row>
    <row r="276" spans="1:6" ht="47.25" x14ac:dyDescent="0.25">
      <c r="A276" s="12" t="s">
        <v>274</v>
      </c>
      <c r="B276" s="13" t="s">
        <v>275</v>
      </c>
      <c r="C276" s="13" t="s">
        <v>6</v>
      </c>
      <c r="D276" s="14">
        <f>+D277</f>
        <v>3988492.81</v>
      </c>
      <c r="E276" s="14">
        <v>4043561.57</v>
      </c>
      <c r="F276" s="14">
        <v>4043561.57</v>
      </c>
    </row>
    <row r="277" spans="1:6" ht="47.25" x14ac:dyDescent="0.25">
      <c r="A277" s="15" t="s">
        <v>56</v>
      </c>
      <c r="B277" s="16" t="s">
        <v>275</v>
      </c>
      <c r="C277" s="16" t="s">
        <v>57</v>
      </c>
      <c r="D277" s="17">
        <v>3988492.81</v>
      </c>
      <c r="E277" s="17">
        <v>4043561.57</v>
      </c>
      <c r="F277" s="17">
        <v>4043561.57</v>
      </c>
    </row>
    <row r="278" spans="1:6" ht="78.75" x14ac:dyDescent="0.25">
      <c r="A278" s="12" t="s">
        <v>276</v>
      </c>
      <c r="B278" s="13" t="s">
        <v>277</v>
      </c>
      <c r="C278" s="13" t="s">
        <v>6</v>
      </c>
      <c r="D278" s="14">
        <f>+D279+D281</f>
        <v>9307641.1500000004</v>
      </c>
      <c r="E278" s="14">
        <v>3136880</v>
      </c>
      <c r="F278" s="14">
        <v>3136880</v>
      </c>
    </row>
    <row r="279" spans="1:6" ht="31.5" x14ac:dyDescent="0.25">
      <c r="A279" s="15" t="s">
        <v>22</v>
      </c>
      <c r="B279" s="16" t="s">
        <v>278</v>
      </c>
      <c r="C279" s="16" t="s">
        <v>6</v>
      </c>
      <c r="D279" s="17">
        <f>+D280</f>
        <v>6170761.1500000004</v>
      </c>
      <c r="E279" s="17" t="s">
        <v>6</v>
      </c>
      <c r="F279" s="17" t="s">
        <v>6</v>
      </c>
    </row>
    <row r="280" spans="1:6" ht="15.75" x14ac:dyDescent="0.25">
      <c r="A280" s="15" t="s">
        <v>85</v>
      </c>
      <c r="B280" s="16" t="s">
        <v>278</v>
      </c>
      <c r="C280" s="16" t="s">
        <v>86</v>
      </c>
      <c r="D280" s="17">
        <v>6170761.1500000004</v>
      </c>
      <c r="E280" s="17" t="s">
        <v>6</v>
      </c>
      <c r="F280" s="17" t="s">
        <v>6</v>
      </c>
    </row>
    <row r="281" spans="1:6" ht="78.75" x14ac:dyDescent="0.25">
      <c r="A281" s="15" t="s">
        <v>276</v>
      </c>
      <c r="B281" s="16" t="s">
        <v>279</v>
      </c>
      <c r="C281" s="16" t="s">
        <v>6</v>
      </c>
      <c r="D281" s="17">
        <f>+D282</f>
        <v>3136880</v>
      </c>
      <c r="E281" s="17">
        <v>3136880</v>
      </c>
      <c r="F281" s="17">
        <v>3136880</v>
      </c>
    </row>
    <row r="282" spans="1:6" ht="15.75" x14ac:dyDescent="0.25">
      <c r="A282" s="15" t="s">
        <v>85</v>
      </c>
      <c r="B282" s="16" t="s">
        <v>279</v>
      </c>
      <c r="C282" s="16" t="s">
        <v>86</v>
      </c>
      <c r="D282" s="17">
        <v>3136880</v>
      </c>
      <c r="E282" s="17">
        <v>3136880</v>
      </c>
      <c r="F282" s="17">
        <v>3136880</v>
      </c>
    </row>
    <row r="283" spans="1:6" ht="47.25" x14ac:dyDescent="0.25">
      <c r="A283" s="12" t="s">
        <v>280</v>
      </c>
      <c r="B283" s="13" t="s">
        <v>281</v>
      </c>
      <c r="C283" s="13" t="s">
        <v>6</v>
      </c>
      <c r="D283" s="14">
        <f>+D284+D285+D286</f>
        <v>7931410.0099999998</v>
      </c>
      <c r="E283" s="14">
        <v>3729496.37</v>
      </c>
      <c r="F283" s="14">
        <v>3750678.33</v>
      </c>
    </row>
    <row r="284" spans="1:6" ht="94.5" x14ac:dyDescent="0.25">
      <c r="A284" s="15" t="s">
        <v>83</v>
      </c>
      <c r="B284" s="16" t="s">
        <v>281</v>
      </c>
      <c r="C284" s="16" t="s">
        <v>84</v>
      </c>
      <c r="D284" s="17">
        <v>4779942.01</v>
      </c>
      <c r="E284" s="17">
        <v>3729496.37</v>
      </c>
      <c r="F284" s="17">
        <v>3750678.33</v>
      </c>
    </row>
    <row r="285" spans="1:6" ht="47.25" x14ac:dyDescent="0.25">
      <c r="A285" s="15" t="s">
        <v>56</v>
      </c>
      <c r="B285" s="16" t="s">
        <v>281</v>
      </c>
      <c r="C285" s="16" t="s">
        <v>57</v>
      </c>
      <c r="D285" s="17">
        <v>3046250</v>
      </c>
      <c r="E285" s="17" t="s">
        <v>6</v>
      </c>
      <c r="F285" s="17" t="s">
        <v>6</v>
      </c>
    </row>
    <row r="286" spans="1:6" ht="15.75" x14ac:dyDescent="0.25">
      <c r="A286" s="15" t="s">
        <v>85</v>
      </c>
      <c r="B286" s="16" t="s">
        <v>281</v>
      </c>
      <c r="C286" s="16" t="s">
        <v>86</v>
      </c>
      <c r="D286" s="17">
        <v>105218</v>
      </c>
      <c r="E286" s="17" t="s">
        <v>6</v>
      </c>
      <c r="F286" s="17" t="s">
        <v>6</v>
      </c>
    </row>
    <row r="287" spans="1:6" ht="47.25" x14ac:dyDescent="0.25">
      <c r="A287" s="12" t="s">
        <v>282</v>
      </c>
      <c r="B287" s="13" t="s">
        <v>283</v>
      </c>
      <c r="C287" s="13" t="s">
        <v>6</v>
      </c>
      <c r="D287" s="14">
        <f>+D288</f>
        <v>470000</v>
      </c>
      <c r="E287" s="14">
        <v>250000</v>
      </c>
      <c r="F287" s="14">
        <v>250000</v>
      </c>
    </row>
    <row r="288" spans="1:6" ht="47.25" x14ac:dyDescent="0.25">
      <c r="A288" s="15" t="s">
        <v>56</v>
      </c>
      <c r="B288" s="16" t="s">
        <v>283</v>
      </c>
      <c r="C288" s="16" t="s">
        <v>57</v>
      </c>
      <c r="D288" s="17">
        <v>470000</v>
      </c>
      <c r="E288" s="17">
        <v>250000</v>
      </c>
      <c r="F288" s="17">
        <v>250000</v>
      </c>
    </row>
    <row r="289" spans="1:6" ht="47.25" x14ac:dyDescent="0.25">
      <c r="A289" s="12" t="s">
        <v>284</v>
      </c>
      <c r="B289" s="13" t="s">
        <v>285</v>
      </c>
      <c r="C289" s="13" t="s">
        <v>6</v>
      </c>
      <c r="D289" s="14">
        <f>+D290</f>
        <v>139797.18</v>
      </c>
      <c r="E289" s="14">
        <v>150000</v>
      </c>
      <c r="F289" s="14">
        <v>150000</v>
      </c>
    </row>
    <row r="290" spans="1:6" ht="47.25" x14ac:dyDescent="0.25">
      <c r="A290" s="15" t="s">
        <v>56</v>
      </c>
      <c r="B290" s="16" t="s">
        <v>285</v>
      </c>
      <c r="C290" s="16" t="s">
        <v>57</v>
      </c>
      <c r="D290" s="17">
        <v>139797.18</v>
      </c>
      <c r="E290" s="17">
        <v>150000</v>
      </c>
      <c r="F290" s="17">
        <v>150000</v>
      </c>
    </row>
    <row r="291" spans="1:6" ht="31.5" x14ac:dyDescent="0.25">
      <c r="A291" s="12" t="s">
        <v>286</v>
      </c>
      <c r="B291" s="13" t="s">
        <v>287</v>
      </c>
      <c r="C291" s="13" t="s">
        <v>6</v>
      </c>
      <c r="D291" s="14">
        <f>+D292+D294+D296+D299</f>
        <v>1255028.4300000002</v>
      </c>
      <c r="E291" s="14">
        <v>580774</v>
      </c>
      <c r="F291" s="14">
        <v>580774</v>
      </c>
    </row>
    <row r="292" spans="1:6" ht="63" x14ac:dyDescent="0.25">
      <c r="A292" s="12" t="s">
        <v>288</v>
      </c>
      <c r="B292" s="13" t="s">
        <v>289</v>
      </c>
      <c r="C292" s="13" t="s">
        <v>6</v>
      </c>
      <c r="D292" s="14">
        <f>+D293</f>
        <v>0</v>
      </c>
      <c r="E292" s="14">
        <v>10000</v>
      </c>
      <c r="F292" s="14">
        <v>10000</v>
      </c>
    </row>
    <row r="293" spans="1:6" ht="47.25" x14ac:dyDescent="0.25">
      <c r="A293" s="15" t="s">
        <v>56</v>
      </c>
      <c r="B293" s="16" t="s">
        <v>289</v>
      </c>
      <c r="C293" s="16" t="s">
        <v>57</v>
      </c>
      <c r="D293" s="17"/>
      <c r="E293" s="17">
        <v>10000</v>
      </c>
      <c r="F293" s="17">
        <v>10000</v>
      </c>
    </row>
    <row r="294" spans="1:6" ht="47.25" x14ac:dyDescent="0.25">
      <c r="A294" s="12" t="s">
        <v>290</v>
      </c>
      <c r="B294" s="13" t="s">
        <v>291</v>
      </c>
      <c r="C294" s="13" t="s">
        <v>6</v>
      </c>
      <c r="D294" s="14">
        <f>+D295</f>
        <v>0</v>
      </c>
      <c r="E294" s="14">
        <v>5000</v>
      </c>
      <c r="F294" s="14">
        <v>5000</v>
      </c>
    </row>
    <row r="295" spans="1:6" ht="94.5" x14ac:dyDescent="0.25">
      <c r="A295" s="15" t="s">
        <v>83</v>
      </c>
      <c r="B295" s="16" t="s">
        <v>291</v>
      </c>
      <c r="C295" s="16" t="s">
        <v>84</v>
      </c>
      <c r="D295" s="17"/>
      <c r="E295" s="17">
        <v>5000</v>
      </c>
      <c r="F295" s="17">
        <v>5000</v>
      </c>
    </row>
    <row r="296" spans="1:6" ht="47.25" x14ac:dyDescent="0.25">
      <c r="A296" s="12" t="s">
        <v>292</v>
      </c>
      <c r="B296" s="13" t="s">
        <v>293</v>
      </c>
      <c r="C296" s="13" t="s">
        <v>6</v>
      </c>
      <c r="D296" s="14">
        <f>+D297+D298</f>
        <v>1197241.4300000002</v>
      </c>
      <c r="E296" s="14">
        <v>450200</v>
      </c>
      <c r="F296" s="14">
        <v>450200</v>
      </c>
    </row>
    <row r="297" spans="1:6" ht="47.25" x14ac:dyDescent="0.25">
      <c r="A297" s="15" t="s">
        <v>56</v>
      </c>
      <c r="B297" s="16" t="s">
        <v>293</v>
      </c>
      <c r="C297" s="16" t="s">
        <v>57</v>
      </c>
      <c r="D297" s="17">
        <v>847241.43</v>
      </c>
      <c r="E297" s="17" t="s">
        <v>6</v>
      </c>
      <c r="F297" s="17" t="s">
        <v>6</v>
      </c>
    </row>
    <row r="298" spans="1:6" ht="47.25" x14ac:dyDescent="0.25">
      <c r="A298" s="15" t="s">
        <v>24</v>
      </c>
      <c r="B298" s="16" t="s">
        <v>293</v>
      </c>
      <c r="C298" s="16" t="s">
        <v>25</v>
      </c>
      <c r="D298" s="17">
        <v>350000</v>
      </c>
      <c r="E298" s="17">
        <v>450200</v>
      </c>
      <c r="F298" s="17">
        <v>450200</v>
      </c>
    </row>
    <row r="299" spans="1:6" ht="47.25" x14ac:dyDescent="0.25">
      <c r="A299" s="12" t="s">
        <v>294</v>
      </c>
      <c r="B299" s="13" t="s">
        <v>295</v>
      </c>
      <c r="C299" s="13" t="s">
        <v>6</v>
      </c>
      <c r="D299" s="14">
        <f>+D300</f>
        <v>57787</v>
      </c>
      <c r="E299" s="14">
        <v>115574</v>
      </c>
      <c r="F299" s="14">
        <v>115574</v>
      </c>
    </row>
    <row r="300" spans="1:6" ht="47.25" x14ac:dyDescent="0.25">
      <c r="A300" s="15" t="s">
        <v>56</v>
      </c>
      <c r="B300" s="16" t="s">
        <v>295</v>
      </c>
      <c r="C300" s="16" t="s">
        <v>57</v>
      </c>
      <c r="D300" s="17">
        <v>57787</v>
      </c>
      <c r="E300" s="17">
        <v>115574</v>
      </c>
      <c r="F300" s="17">
        <v>115574</v>
      </c>
    </row>
    <row r="301" spans="1:6" ht="47.25" x14ac:dyDescent="0.25">
      <c r="A301" s="12" t="s">
        <v>296</v>
      </c>
      <c r="B301" s="13" t="s">
        <v>297</v>
      </c>
      <c r="C301" s="13" t="s">
        <v>6</v>
      </c>
      <c r="D301" s="14">
        <f>+D302+D321+D333+D339</f>
        <v>5267515.4800000004</v>
      </c>
      <c r="E301" s="14">
        <v>4219945</v>
      </c>
      <c r="F301" s="14">
        <v>4235796</v>
      </c>
    </row>
    <row r="302" spans="1:6" ht="31.5" x14ac:dyDescent="0.25">
      <c r="A302" s="12" t="s">
        <v>298</v>
      </c>
      <c r="B302" s="13" t="s">
        <v>299</v>
      </c>
      <c r="C302" s="13" t="s">
        <v>6</v>
      </c>
      <c r="D302" s="14">
        <f>+D303+D309+D315</f>
        <v>3638273.13</v>
      </c>
      <c r="E302" s="14">
        <v>3416845</v>
      </c>
      <c r="F302" s="14">
        <v>3433796</v>
      </c>
    </row>
    <row r="303" spans="1:6" ht="78.75" x14ac:dyDescent="0.25">
      <c r="A303" s="12" t="s">
        <v>300</v>
      </c>
      <c r="B303" s="13" t="s">
        <v>301</v>
      </c>
      <c r="C303" s="13" t="s">
        <v>6</v>
      </c>
      <c r="D303" s="14">
        <f>+D304+D306</f>
        <v>1996433.33</v>
      </c>
      <c r="E303" s="14">
        <v>1746300</v>
      </c>
      <c r="F303" s="14">
        <v>1748000</v>
      </c>
    </row>
    <row r="304" spans="1:6" ht="78.75" x14ac:dyDescent="0.25">
      <c r="A304" s="15" t="s">
        <v>300</v>
      </c>
      <c r="B304" s="16" t="s">
        <v>302</v>
      </c>
      <c r="C304" s="16" t="s">
        <v>6</v>
      </c>
      <c r="D304" s="17">
        <f>+D305</f>
        <v>1953333.33</v>
      </c>
      <c r="E304" s="17">
        <v>1701700</v>
      </c>
      <c r="F304" s="17">
        <v>1701700</v>
      </c>
    </row>
    <row r="305" spans="1:6" ht="47.25" x14ac:dyDescent="0.25">
      <c r="A305" s="15" t="s">
        <v>77</v>
      </c>
      <c r="B305" s="16" t="s">
        <v>302</v>
      </c>
      <c r="C305" s="16" t="s">
        <v>78</v>
      </c>
      <c r="D305" s="17">
        <f>1701700+251633.33</f>
        <v>1953333.33</v>
      </c>
      <c r="E305" s="17">
        <v>1701700</v>
      </c>
      <c r="F305" s="17">
        <v>1701700</v>
      </c>
    </row>
    <row r="306" spans="1:6" ht="78.75" x14ac:dyDescent="0.25">
      <c r="A306" s="15" t="s">
        <v>300</v>
      </c>
      <c r="B306" s="16" t="s">
        <v>303</v>
      </c>
      <c r="C306" s="16" t="s">
        <v>6</v>
      </c>
      <c r="D306" s="17">
        <f>+D307+D308</f>
        <v>43100</v>
      </c>
      <c r="E306" s="17">
        <v>44600</v>
      </c>
      <c r="F306" s="17">
        <v>46300</v>
      </c>
    </row>
    <row r="307" spans="1:6" ht="94.5" x14ac:dyDescent="0.25">
      <c r="A307" s="15" t="s">
        <v>83</v>
      </c>
      <c r="B307" s="16" t="s">
        <v>303</v>
      </c>
      <c r="C307" s="16" t="s">
        <v>84</v>
      </c>
      <c r="D307" s="17">
        <v>42200</v>
      </c>
      <c r="E307" s="17">
        <v>43700</v>
      </c>
      <c r="F307" s="17">
        <v>45400</v>
      </c>
    </row>
    <row r="308" spans="1:6" ht="47.25" x14ac:dyDescent="0.25">
      <c r="A308" s="15" t="s">
        <v>56</v>
      </c>
      <c r="B308" s="16" t="s">
        <v>303</v>
      </c>
      <c r="C308" s="16" t="s">
        <v>57</v>
      </c>
      <c r="D308" s="17">
        <v>900</v>
      </c>
      <c r="E308" s="17">
        <v>900</v>
      </c>
      <c r="F308" s="17">
        <v>900</v>
      </c>
    </row>
    <row r="309" spans="1:6" ht="126" x14ac:dyDescent="0.25">
      <c r="A309" s="12" t="s">
        <v>304</v>
      </c>
      <c r="B309" s="13" t="s">
        <v>305</v>
      </c>
      <c r="C309" s="13" t="s">
        <v>6</v>
      </c>
      <c r="D309" s="14">
        <f>+D310+D312</f>
        <v>848898</v>
      </c>
      <c r="E309" s="14">
        <v>849298</v>
      </c>
      <c r="F309" s="14">
        <v>849998</v>
      </c>
    </row>
    <row r="310" spans="1:6" ht="78.75" x14ac:dyDescent="0.25">
      <c r="A310" s="15" t="s">
        <v>306</v>
      </c>
      <c r="B310" s="16" t="s">
        <v>307</v>
      </c>
      <c r="C310" s="16" t="s">
        <v>6</v>
      </c>
      <c r="D310" s="17">
        <f>+D311</f>
        <v>834498</v>
      </c>
      <c r="E310" s="17">
        <v>834498</v>
      </c>
      <c r="F310" s="17">
        <v>834498</v>
      </c>
    </row>
    <row r="311" spans="1:6" ht="31.5" x14ac:dyDescent="0.25">
      <c r="A311" s="15" t="s">
        <v>41</v>
      </c>
      <c r="B311" s="16" t="s">
        <v>307</v>
      </c>
      <c r="C311" s="16" t="s">
        <v>42</v>
      </c>
      <c r="D311" s="17">
        <v>834498</v>
      </c>
      <c r="E311" s="17">
        <v>834498</v>
      </c>
      <c r="F311" s="17">
        <v>834498</v>
      </c>
    </row>
    <row r="312" spans="1:6" ht="126" x14ac:dyDescent="0.25">
      <c r="A312" s="15" t="s">
        <v>304</v>
      </c>
      <c r="B312" s="16" t="s">
        <v>308</v>
      </c>
      <c r="C312" s="16" t="s">
        <v>6</v>
      </c>
      <c r="D312" s="17">
        <f>+D313+D314</f>
        <v>14400</v>
      </c>
      <c r="E312" s="17">
        <v>14800</v>
      </c>
      <c r="F312" s="17">
        <v>15500</v>
      </c>
    </row>
    <row r="313" spans="1:6" ht="94.5" x14ac:dyDescent="0.25">
      <c r="A313" s="15" t="s">
        <v>83</v>
      </c>
      <c r="B313" s="16" t="s">
        <v>308</v>
      </c>
      <c r="C313" s="16" t="s">
        <v>84</v>
      </c>
      <c r="D313" s="17">
        <v>14100</v>
      </c>
      <c r="E313" s="17">
        <v>14500</v>
      </c>
      <c r="F313" s="17">
        <v>15200</v>
      </c>
    </row>
    <row r="314" spans="1:6" ht="47.25" x14ac:dyDescent="0.25">
      <c r="A314" s="15" t="s">
        <v>56</v>
      </c>
      <c r="B314" s="16" t="s">
        <v>308</v>
      </c>
      <c r="C314" s="16" t="s">
        <v>57</v>
      </c>
      <c r="D314" s="17">
        <v>300</v>
      </c>
      <c r="E314" s="17">
        <v>300</v>
      </c>
      <c r="F314" s="17">
        <v>300</v>
      </c>
    </row>
    <row r="315" spans="1:6" ht="31.5" x14ac:dyDescent="0.25">
      <c r="A315" s="12" t="s">
        <v>309</v>
      </c>
      <c r="B315" s="13" t="s">
        <v>310</v>
      </c>
      <c r="C315" s="13" t="s">
        <v>6</v>
      </c>
      <c r="D315" s="14">
        <f>+D316+D319</f>
        <v>792941.8</v>
      </c>
      <c r="E315" s="14">
        <v>821247</v>
      </c>
      <c r="F315" s="14">
        <v>835798</v>
      </c>
    </row>
    <row r="316" spans="1:6" ht="31.5" x14ac:dyDescent="0.25">
      <c r="A316" s="15" t="s">
        <v>309</v>
      </c>
      <c r="B316" s="16" t="s">
        <v>311</v>
      </c>
      <c r="C316" s="16" t="s">
        <v>6</v>
      </c>
      <c r="D316" s="17">
        <f>+D317+D318</f>
        <v>359779</v>
      </c>
      <c r="E316" s="17">
        <v>371247</v>
      </c>
      <c r="F316" s="17">
        <v>385798</v>
      </c>
    </row>
    <row r="317" spans="1:6" ht="94.5" x14ac:dyDescent="0.25">
      <c r="A317" s="15" t="s">
        <v>83</v>
      </c>
      <c r="B317" s="16" t="s">
        <v>311</v>
      </c>
      <c r="C317" s="16" t="s">
        <v>84</v>
      </c>
      <c r="D317" s="17">
        <v>344779</v>
      </c>
      <c r="E317" s="17">
        <v>356247</v>
      </c>
      <c r="F317" s="17">
        <v>370798</v>
      </c>
    </row>
    <row r="318" spans="1:6" ht="47.25" x14ac:dyDescent="0.25">
      <c r="A318" s="15" t="s">
        <v>56</v>
      </c>
      <c r="B318" s="16" t="s">
        <v>311</v>
      </c>
      <c r="C318" s="16" t="s">
        <v>57</v>
      </c>
      <c r="D318" s="17">
        <v>15000</v>
      </c>
      <c r="E318" s="17">
        <v>15000</v>
      </c>
      <c r="F318" s="17">
        <v>15000</v>
      </c>
    </row>
    <row r="319" spans="1:6" ht="31.5" x14ac:dyDescent="0.25">
      <c r="A319" s="15" t="s">
        <v>309</v>
      </c>
      <c r="B319" s="16" t="s">
        <v>312</v>
      </c>
      <c r="C319" s="16" t="s">
        <v>6</v>
      </c>
      <c r="D319" s="17">
        <f>+D320</f>
        <v>433162.8</v>
      </c>
      <c r="E319" s="17">
        <v>450000</v>
      </c>
      <c r="F319" s="17">
        <v>450000</v>
      </c>
    </row>
    <row r="320" spans="1:6" ht="31.5" x14ac:dyDescent="0.25">
      <c r="A320" s="15" t="s">
        <v>41</v>
      </c>
      <c r="B320" s="16" t="s">
        <v>312</v>
      </c>
      <c r="C320" s="16" t="s">
        <v>42</v>
      </c>
      <c r="D320" s="17">
        <v>433162.8</v>
      </c>
      <c r="E320" s="17">
        <v>450000</v>
      </c>
      <c r="F320" s="17">
        <v>450000</v>
      </c>
    </row>
    <row r="321" spans="1:6" ht="31.5" x14ac:dyDescent="0.25">
      <c r="A321" s="12" t="s">
        <v>313</v>
      </c>
      <c r="B321" s="13" t="s">
        <v>314</v>
      </c>
      <c r="C321" s="13" t="s">
        <v>6</v>
      </c>
      <c r="D321" s="14">
        <f>+D322+D327+D329+D331</f>
        <v>509742.35000000003</v>
      </c>
      <c r="E321" s="14">
        <v>463000</v>
      </c>
      <c r="F321" s="14">
        <v>463000</v>
      </c>
    </row>
    <row r="322" spans="1:6" ht="31.5" x14ac:dyDescent="0.25">
      <c r="A322" s="12" t="s">
        <v>315</v>
      </c>
      <c r="B322" s="13" t="s">
        <v>316</v>
      </c>
      <c r="C322" s="13" t="s">
        <v>6</v>
      </c>
      <c r="D322" s="14">
        <f>+D323+D324+D325+D326</f>
        <v>391509.45</v>
      </c>
      <c r="E322" s="14">
        <v>290000</v>
      </c>
      <c r="F322" s="14">
        <v>290000</v>
      </c>
    </row>
    <row r="323" spans="1:6" ht="94.5" x14ac:dyDescent="0.25">
      <c r="A323" s="15" t="s">
        <v>83</v>
      </c>
      <c r="B323" s="16" t="s">
        <v>316</v>
      </c>
      <c r="C323" s="16" t="s">
        <v>84</v>
      </c>
      <c r="D323" s="17"/>
      <c r="E323" s="17" t="s">
        <v>6</v>
      </c>
      <c r="F323" s="17" t="s">
        <v>6</v>
      </c>
    </row>
    <row r="324" spans="1:6" ht="47.25" x14ac:dyDescent="0.25">
      <c r="A324" s="15" t="s">
        <v>56</v>
      </c>
      <c r="B324" s="16" t="s">
        <v>316</v>
      </c>
      <c r="C324" s="16" t="s">
        <v>57</v>
      </c>
      <c r="D324" s="17">
        <v>299724.45</v>
      </c>
      <c r="E324" s="17">
        <v>239000</v>
      </c>
      <c r="F324" s="17">
        <v>239000</v>
      </c>
    </row>
    <row r="325" spans="1:6" ht="31.5" x14ac:dyDescent="0.25">
      <c r="A325" s="15" t="s">
        <v>41</v>
      </c>
      <c r="B325" s="16" t="s">
        <v>316</v>
      </c>
      <c r="C325" s="16" t="s">
        <v>42</v>
      </c>
      <c r="D325" s="17">
        <v>63000</v>
      </c>
      <c r="E325" s="17">
        <v>51000</v>
      </c>
      <c r="F325" s="17">
        <v>51000</v>
      </c>
    </row>
    <row r="326" spans="1:6" ht="47.25" x14ac:dyDescent="0.25">
      <c r="A326" s="15" t="s">
        <v>24</v>
      </c>
      <c r="B326" s="16" t="s">
        <v>316</v>
      </c>
      <c r="C326" s="16" t="s">
        <v>25</v>
      </c>
      <c r="D326" s="17">
        <v>28785</v>
      </c>
      <c r="E326" s="17" t="s">
        <v>6</v>
      </c>
      <c r="F326" s="17" t="s">
        <v>6</v>
      </c>
    </row>
    <row r="327" spans="1:6" ht="15.75" x14ac:dyDescent="0.25">
      <c r="A327" s="12" t="s">
        <v>317</v>
      </c>
      <c r="B327" s="13" t="s">
        <v>318</v>
      </c>
      <c r="C327" s="13" t="s">
        <v>6</v>
      </c>
      <c r="D327" s="14">
        <f>+D328</f>
        <v>8232.9</v>
      </c>
      <c r="E327" s="14">
        <v>23000</v>
      </c>
      <c r="F327" s="14">
        <v>23000</v>
      </c>
    </row>
    <row r="328" spans="1:6" ht="47.25" x14ac:dyDescent="0.25">
      <c r="A328" s="15" t="s">
        <v>56</v>
      </c>
      <c r="B328" s="16" t="s">
        <v>318</v>
      </c>
      <c r="C328" s="16" t="s">
        <v>57</v>
      </c>
      <c r="D328" s="17">
        <v>8232.9</v>
      </c>
      <c r="E328" s="17">
        <v>23000</v>
      </c>
      <c r="F328" s="17">
        <v>23000</v>
      </c>
    </row>
    <row r="329" spans="1:6" ht="47.25" x14ac:dyDescent="0.25">
      <c r="A329" s="12" t="s">
        <v>319</v>
      </c>
      <c r="B329" s="13" t="s">
        <v>320</v>
      </c>
      <c r="C329" s="13" t="s">
        <v>6</v>
      </c>
      <c r="D329" s="14">
        <f>+D330</f>
        <v>100000</v>
      </c>
      <c r="E329" s="14">
        <v>140000</v>
      </c>
      <c r="F329" s="14">
        <v>140000</v>
      </c>
    </row>
    <row r="330" spans="1:6" ht="47.25" x14ac:dyDescent="0.25">
      <c r="A330" s="15" t="s">
        <v>56</v>
      </c>
      <c r="B330" s="16" t="s">
        <v>320</v>
      </c>
      <c r="C330" s="16" t="s">
        <v>57</v>
      </c>
      <c r="D330" s="17">
        <v>100000</v>
      </c>
      <c r="E330" s="17">
        <v>140000</v>
      </c>
      <c r="F330" s="17">
        <v>140000</v>
      </c>
    </row>
    <row r="331" spans="1:6" ht="47.25" x14ac:dyDescent="0.25">
      <c r="A331" s="12" t="s">
        <v>321</v>
      </c>
      <c r="B331" s="13" t="s">
        <v>322</v>
      </c>
      <c r="C331" s="13" t="s">
        <v>6</v>
      </c>
      <c r="D331" s="14">
        <f>+D332</f>
        <v>10000</v>
      </c>
      <c r="E331" s="14">
        <v>10000</v>
      </c>
      <c r="F331" s="14">
        <v>10000</v>
      </c>
    </row>
    <row r="332" spans="1:6" ht="47.25" x14ac:dyDescent="0.25">
      <c r="A332" s="15" t="s">
        <v>56</v>
      </c>
      <c r="B332" s="16" t="s">
        <v>322</v>
      </c>
      <c r="C332" s="16" t="s">
        <v>57</v>
      </c>
      <c r="D332" s="17">
        <v>10000</v>
      </c>
      <c r="E332" s="17">
        <v>10000</v>
      </c>
      <c r="F332" s="17">
        <v>10000</v>
      </c>
    </row>
    <row r="333" spans="1:6" ht="31.5" x14ac:dyDescent="0.25">
      <c r="A333" s="12" t="s">
        <v>323</v>
      </c>
      <c r="B333" s="13" t="s">
        <v>324</v>
      </c>
      <c r="C333" s="13" t="s">
        <v>6</v>
      </c>
      <c r="D333" s="14">
        <f>+D334+D337</f>
        <v>990700</v>
      </c>
      <c r="E333" s="14">
        <v>320000</v>
      </c>
      <c r="F333" s="14">
        <v>320000</v>
      </c>
    </row>
    <row r="334" spans="1:6" ht="31.5" x14ac:dyDescent="0.25">
      <c r="A334" s="12" t="s">
        <v>325</v>
      </c>
      <c r="B334" s="13" t="s">
        <v>326</v>
      </c>
      <c r="C334" s="13" t="s">
        <v>6</v>
      </c>
      <c r="D334" s="14">
        <f>+D335</f>
        <v>670700</v>
      </c>
      <c r="E334" s="14" t="s">
        <v>6</v>
      </c>
      <c r="F334" s="14" t="s">
        <v>6</v>
      </c>
    </row>
    <row r="335" spans="1:6" ht="31.5" x14ac:dyDescent="0.25">
      <c r="A335" s="15" t="s">
        <v>325</v>
      </c>
      <c r="B335" s="16" t="s">
        <v>327</v>
      </c>
      <c r="C335" s="16" t="s">
        <v>6</v>
      </c>
      <c r="D335" s="17">
        <f>+D336</f>
        <v>670700</v>
      </c>
      <c r="E335" s="17" t="s">
        <v>6</v>
      </c>
      <c r="F335" s="17" t="s">
        <v>6</v>
      </c>
    </row>
    <row r="336" spans="1:6" ht="47.25" x14ac:dyDescent="0.25">
      <c r="A336" s="15" t="s">
        <v>56</v>
      </c>
      <c r="B336" s="16" t="s">
        <v>327</v>
      </c>
      <c r="C336" s="16" t="s">
        <v>57</v>
      </c>
      <c r="D336" s="17">
        <v>670700</v>
      </c>
      <c r="E336" s="17" t="s">
        <v>6</v>
      </c>
      <c r="F336" s="17" t="s">
        <v>6</v>
      </c>
    </row>
    <row r="337" spans="1:6" ht="47.25" x14ac:dyDescent="0.25">
      <c r="A337" s="12" t="s">
        <v>328</v>
      </c>
      <c r="B337" s="13" t="s">
        <v>329</v>
      </c>
      <c r="C337" s="13" t="s">
        <v>6</v>
      </c>
      <c r="D337" s="14">
        <f>+D338</f>
        <v>320000</v>
      </c>
      <c r="E337" s="14">
        <v>320000</v>
      </c>
      <c r="F337" s="14">
        <v>320000</v>
      </c>
    </row>
    <row r="338" spans="1:6" ht="47.25" x14ac:dyDescent="0.25">
      <c r="A338" s="15" t="s">
        <v>56</v>
      </c>
      <c r="B338" s="16" t="s">
        <v>329</v>
      </c>
      <c r="C338" s="16" t="s">
        <v>57</v>
      </c>
      <c r="D338" s="17">
        <v>320000</v>
      </c>
      <c r="E338" s="17">
        <v>320000</v>
      </c>
      <c r="F338" s="17">
        <v>320000</v>
      </c>
    </row>
    <row r="339" spans="1:6" ht="15.75" x14ac:dyDescent="0.25">
      <c r="A339" s="12" t="s">
        <v>330</v>
      </c>
      <c r="B339" s="13" t="s">
        <v>331</v>
      </c>
      <c r="C339" s="13" t="s">
        <v>6</v>
      </c>
      <c r="D339" s="14">
        <f>+D340+D342</f>
        <v>128800</v>
      </c>
      <c r="E339" s="14">
        <v>20100</v>
      </c>
      <c r="F339" s="14">
        <v>19000</v>
      </c>
    </row>
    <row r="340" spans="1:6" ht="63" x14ac:dyDescent="0.25">
      <c r="A340" s="12" t="s">
        <v>332</v>
      </c>
      <c r="B340" s="13" t="s">
        <v>333</v>
      </c>
      <c r="C340" s="13" t="s">
        <v>6</v>
      </c>
      <c r="D340" s="14">
        <f>+D341</f>
        <v>30000</v>
      </c>
      <c r="E340" s="14">
        <v>20100</v>
      </c>
      <c r="F340" s="14">
        <v>19000</v>
      </c>
    </row>
    <row r="341" spans="1:6" ht="47.25" x14ac:dyDescent="0.25">
      <c r="A341" s="15" t="s">
        <v>24</v>
      </c>
      <c r="B341" s="16" t="s">
        <v>333</v>
      </c>
      <c r="C341" s="16" t="s">
        <v>25</v>
      </c>
      <c r="D341" s="17">
        <v>30000</v>
      </c>
      <c r="E341" s="17">
        <v>20100</v>
      </c>
      <c r="F341" s="17">
        <v>19000</v>
      </c>
    </row>
    <row r="342" spans="1:6" ht="252" x14ac:dyDescent="0.25">
      <c r="A342" s="12" t="s">
        <v>334</v>
      </c>
      <c r="B342" s="13" t="s">
        <v>335</v>
      </c>
      <c r="C342" s="13" t="s">
        <v>6</v>
      </c>
      <c r="D342" s="14">
        <f>+D343</f>
        <v>98800</v>
      </c>
      <c r="E342" s="14" t="s">
        <v>6</v>
      </c>
      <c r="F342" s="14" t="s">
        <v>6</v>
      </c>
    </row>
    <row r="343" spans="1:6" ht="47.25" x14ac:dyDescent="0.25">
      <c r="A343" s="15" t="s">
        <v>56</v>
      </c>
      <c r="B343" s="16" t="s">
        <v>335</v>
      </c>
      <c r="C343" s="16" t="s">
        <v>57</v>
      </c>
      <c r="D343" s="17">
        <v>98800</v>
      </c>
      <c r="E343" s="17" t="s">
        <v>6</v>
      </c>
      <c r="F343" s="17" t="s">
        <v>6</v>
      </c>
    </row>
    <row r="344" spans="1:6" ht="31.5" x14ac:dyDescent="0.25">
      <c r="A344" s="12" t="s">
        <v>336</v>
      </c>
      <c r="B344" s="13" t="s">
        <v>337</v>
      </c>
      <c r="C344" s="13" t="s">
        <v>6</v>
      </c>
      <c r="D344" s="14">
        <f>+D345+D348+D351+D367</f>
        <v>99361364.210000008</v>
      </c>
      <c r="E344" s="14">
        <v>72841940.049999997</v>
      </c>
      <c r="F344" s="14">
        <v>73289575.890000001</v>
      </c>
    </row>
    <row r="345" spans="1:6" ht="15.75" x14ac:dyDescent="0.25">
      <c r="A345" s="12" t="s">
        <v>338</v>
      </c>
      <c r="B345" s="13" t="s">
        <v>339</v>
      </c>
      <c r="C345" s="13" t="s">
        <v>6</v>
      </c>
      <c r="D345" s="14">
        <f>+D346</f>
        <v>50000</v>
      </c>
      <c r="E345" s="14">
        <v>50000</v>
      </c>
      <c r="F345" s="14">
        <v>50000</v>
      </c>
    </row>
    <row r="346" spans="1:6" ht="189" x14ac:dyDescent="0.25">
      <c r="A346" s="12" t="s">
        <v>340</v>
      </c>
      <c r="B346" s="13" t="s">
        <v>341</v>
      </c>
      <c r="C346" s="13" t="s">
        <v>6</v>
      </c>
      <c r="D346" s="14">
        <f>+D347</f>
        <v>50000</v>
      </c>
      <c r="E346" s="14">
        <v>50000</v>
      </c>
      <c r="F346" s="14">
        <v>50000</v>
      </c>
    </row>
    <row r="347" spans="1:6" ht="47.25" x14ac:dyDescent="0.25">
      <c r="A347" s="15" t="s">
        <v>56</v>
      </c>
      <c r="B347" s="16" t="s">
        <v>341</v>
      </c>
      <c r="C347" s="16" t="s">
        <v>57</v>
      </c>
      <c r="D347" s="17">
        <v>50000</v>
      </c>
      <c r="E347" s="17">
        <v>50000</v>
      </c>
      <c r="F347" s="17">
        <v>50000</v>
      </c>
    </row>
    <row r="348" spans="1:6" ht="31.5" x14ac:dyDescent="0.25">
      <c r="A348" s="12" t="s">
        <v>342</v>
      </c>
      <c r="B348" s="13" t="s">
        <v>343</v>
      </c>
      <c r="C348" s="13" t="s">
        <v>6</v>
      </c>
      <c r="D348" s="14">
        <f>+D349</f>
        <v>7500</v>
      </c>
      <c r="E348" s="14" t="s">
        <v>6</v>
      </c>
      <c r="F348" s="14" t="s">
        <v>6</v>
      </c>
    </row>
    <row r="349" spans="1:6" ht="141.75" x14ac:dyDescent="0.25">
      <c r="A349" s="12" t="s">
        <v>344</v>
      </c>
      <c r="B349" s="13" t="s">
        <v>345</v>
      </c>
      <c r="C349" s="13" t="s">
        <v>6</v>
      </c>
      <c r="D349" s="14">
        <f>+D350</f>
        <v>7500</v>
      </c>
      <c r="E349" s="14" t="s">
        <v>6</v>
      </c>
      <c r="F349" s="14" t="s">
        <v>6</v>
      </c>
    </row>
    <row r="350" spans="1:6" ht="47.25" x14ac:dyDescent="0.25">
      <c r="A350" s="15" t="s">
        <v>56</v>
      </c>
      <c r="B350" s="16" t="s">
        <v>345</v>
      </c>
      <c r="C350" s="16" t="s">
        <v>57</v>
      </c>
      <c r="D350" s="17">
        <v>7500</v>
      </c>
      <c r="E350" s="17" t="s">
        <v>6</v>
      </c>
      <c r="F350" s="17" t="s">
        <v>6</v>
      </c>
    </row>
    <row r="351" spans="1:6" ht="31.5" x14ac:dyDescent="0.25">
      <c r="A351" s="12" t="s">
        <v>346</v>
      </c>
      <c r="B351" s="13" t="s">
        <v>347</v>
      </c>
      <c r="C351" s="13" t="s">
        <v>6</v>
      </c>
      <c r="D351" s="14">
        <f>+D352+D365</f>
        <v>85700260.670000017</v>
      </c>
      <c r="E351" s="14">
        <v>62143717.590000004</v>
      </c>
      <c r="F351" s="14">
        <v>62591353.43</v>
      </c>
    </row>
    <row r="352" spans="1:6" ht="31.5" x14ac:dyDescent="0.25">
      <c r="A352" s="12" t="s">
        <v>348</v>
      </c>
      <c r="B352" s="13" t="s">
        <v>349</v>
      </c>
      <c r="C352" s="13" t="s">
        <v>6</v>
      </c>
      <c r="D352" s="14">
        <f>+D353+D358+D361+D363</f>
        <v>81776677.49000001</v>
      </c>
      <c r="E352" s="14">
        <v>59385809.520000003</v>
      </c>
      <c r="F352" s="14">
        <v>59833445.359999999</v>
      </c>
    </row>
    <row r="353" spans="1:6" ht="31.5" x14ac:dyDescent="0.25">
      <c r="A353" s="15" t="s">
        <v>22</v>
      </c>
      <c r="B353" s="16" t="s">
        <v>350</v>
      </c>
      <c r="C353" s="16" t="s">
        <v>6</v>
      </c>
      <c r="D353" s="17">
        <f>+D354+D355+D356+D357</f>
        <v>75757271.530000001</v>
      </c>
      <c r="E353" s="17">
        <v>52709341.020000003</v>
      </c>
      <c r="F353" s="17">
        <v>52787931.240000002</v>
      </c>
    </row>
    <row r="354" spans="1:6" ht="94.5" x14ac:dyDescent="0.25">
      <c r="A354" s="15" t="s">
        <v>83</v>
      </c>
      <c r="B354" s="16" t="s">
        <v>350</v>
      </c>
      <c r="C354" s="16" t="s">
        <v>84</v>
      </c>
      <c r="D354" s="17">
        <v>60270993.590000004</v>
      </c>
      <c r="E354" s="17">
        <v>38384365.649999999</v>
      </c>
      <c r="F354" s="17">
        <v>38519413.869999997</v>
      </c>
    </row>
    <row r="355" spans="1:6" ht="47.25" x14ac:dyDescent="0.25">
      <c r="A355" s="15" t="s">
        <v>56</v>
      </c>
      <c r="B355" s="16" t="s">
        <v>350</v>
      </c>
      <c r="C355" s="16" t="s">
        <v>57</v>
      </c>
      <c r="D355" s="17">
        <v>5537587.29</v>
      </c>
      <c r="E355" s="17">
        <v>5414841.3499999996</v>
      </c>
      <c r="F355" s="17">
        <v>5558383.3499999996</v>
      </c>
    </row>
    <row r="356" spans="1:6" ht="31.5" x14ac:dyDescent="0.25">
      <c r="A356" s="15" t="s">
        <v>41</v>
      </c>
      <c r="B356" s="16" t="s">
        <v>350</v>
      </c>
      <c r="C356" s="16" t="s">
        <v>42</v>
      </c>
      <c r="D356" s="17">
        <v>8651825.9600000009</v>
      </c>
      <c r="E356" s="17">
        <v>7794108.0199999996</v>
      </c>
      <c r="F356" s="17">
        <v>7794108.0199999996</v>
      </c>
    </row>
    <row r="357" spans="1:6" ht="15.75" x14ac:dyDescent="0.25">
      <c r="A357" s="15" t="s">
        <v>85</v>
      </c>
      <c r="B357" s="16" t="s">
        <v>350</v>
      </c>
      <c r="C357" s="16" t="s">
        <v>86</v>
      </c>
      <c r="D357" s="17">
        <v>1296864.69</v>
      </c>
      <c r="E357" s="17">
        <v>1116026</v>
      </c>
      <c r="F357" s="17">
        <v>916026</v>
      </c>
    </row>
    <row r="358" spans="1:6" ht="31.5" x14ac:dyDescent="0.25">
      <c r="A358" s="15" t="s">
        <v>348</v>
      </c>
      <c r="B358" s="16" t="s">
        <v>351</v>
      </c>
      <c r="C358" s="16" t="s">
        <v>6</v>
      </c>
      <c r="D358" s="17">
        <f>+D359+D360</f>
        <v>1769900</v>
      </c>
      <c r="E358" s="17">
        <v>1824300</v>
      </c>
      <c r="F358" s="17">
        <v>1893500</v>
      </c>
    </row>
    <row r="359" spans="1:6" ht="94.5" x14ac:dyDescent="0.25">
      <c r="A359" s="15" t="s">
        <v>83</v>
      </c>
      <c r="B359" s="16" t="s">
        <v>351</v>
      </c>
      <c r="C359" s="16" t="s">
        <v>84</v>
      </c>
      <c r="D359" s="17">
        <v>1669900</v>
      </c>
      <c r="E359" s="17">
        <v>1724300</v>
      </c>
      <c r="F359" s="17">
        <v>1793500</v>
      </c>
    </row>
    <row r="360" spans="1:6" ht="47.25" x14ac:dyDescent="0.25">
      <c r="A360" s="15" t="s">
        <v>56</v>
      </c>
      <c r="B360" s="16" t="s">
        <v>351</v>
      </c>
      <c r="C360" s="16" t="s">
        <v>57</v>
      </c>
      <c r="D360" s="17">
        <v>100000</v>
      </c>
      <c r="E360" s="17">
        <v>100000</v>
      </c>
      <c r="F360" s="17">
        <v>100000</v>
      </c>
    </row>
    <row r="361" spans="1:6" ht="31.5" x14ac:dyDescent="0.25">
      <c r="A361" s="15" t="s">
        <v>348</v>
      </c>
      <c r="B361" s="16" t="s">
        <v>352</v>
      </c>
      <c r="C361" s="16" t="s">
        <v>6</v>
      </c>
      <c r="D361" s="17">
        <f>+D362</f>
        <v>203371.2</v>
      </c>
      <c r="E361" s="17">
        <v>203371.2</v>
      </c>
      <c r="F361" s="17">
        <v>203371.2</v>
      </c>
    </row>
    <row r="362" spans="1:6" ht="47.25" x14ac:dyDescent="0.25">
      <c r="A362" s="15" t="s">
        <v>56</v>
      </c>
      <c r="B362" s="16" t="s">
        <v>352</v>
      </c>
      <c r="C362" s="16" t="s">
        <v>57</v>
      </c>
      <c r="D362" s="17">
        <v>203371.2</v>
      </c>
      <c r="E362" s="17">
        <v>203371.2</v>
      </c>
      <c r="F362" s="17">
        <v>203371.2</v>
      </c>
    </row>
    <row r="363" spans="1:6" ht="31.5" x14ac:dyDescent="0.25">
      <c r="A363" s="15" t="s">
        <v>348</v>
      </c>
      <c r="B363" s="16" t="s">
        <v>353</v>
      </c>
      <c r="C363" s="16" t="s">
        <v>6</v>
      </c>
      <c r="D363" s="17">
        <f>+D364</f>
        <v>4046134.76</v>
      </c>
      <c r="E363" s="17">
        <v>4648797.3</v>
      </c>
      <c r="F363" s="17">
        <v>4948642.92</v>
      </c>
    </row>
    <row r="364" spans="1:6" ht="47.25" x14ac:dyDescent="0.25">
      <c r="A364" s="15" t="s">
        <v>56</v>
      </c>
      <c r="B364" s="16" t="s">
        <v>353</v>
      </c>
      <c r="C364" s="16" t="s">
        <v>57</v>
      </c>
      <c r="D364" s="17">
        <v>4046134.76</v>
      </c>
      <c r="E364" s="17">
        <v>4648797.3</v>
      </c>
      <c r="F364" s="17">
        <v>4948642.92</v>
      </c>
    </row>
    <row r="365" spans="1:6" ht="47.25" x14ac:dyDescent="0.25">
      <c r="A365" s="12" t="s">
        <v>354</v>
      </c>
      <c r="B365" s="13" t="s">
        <v>355</v>
      </c>
      <c r="C365" s="13" t="s">
        <v>6</v>
      </c>
      <c r="D365" s="14">
        <f>+D366</f>
        <v>3923583.18</v>
      </c>
      <c r="E365" s="14">
        <v>2757908.07</v>
      </c>
      <c r="F365" s="14">
        <v>2757908.07</v>
      </c>
    </row>
    <row r="366" spans="1:6" ht="94.5" x14ac:dyDescent="0.25">
      <c r="A366" s="15" t="s">
        <v>83</v>
      </c>
      <c r="B366" s="16" t="s">
        <v>355</v>
      </c>
      <c r="C366" s="16" t="s">
        <v>84</v>
      </c>
      <c r="D366" s="17">
        <v>3923583.18</v>
      </c>
      <c r="E366" s="17">
        <v>2757908.07</v>
      </c>
      <c r="F366" s="17">
        <v>2757908.07</v>
      </c>
    </row>
    <row r="367" spans="1:6" ht="63" x14ac:dyDescent="0.25">
      <c r="A367" s="12" t="s">
        <v>356</v>
      </c>
      <c r="B367" s="13" t="s">
        <v>357</v>
      </c>
      <c r="C367" s="13" t="s">
        <v>6</v>
      </c>
      <c r="D367" s="14">
        <f>+D368</f>
        <v>13603603.539999999</v>
      </c>
      <c r="E367" s="14">
        <v>10648222.460000001</v>
      </c>
      <c r="F367" s="14">
        <v>10648222.460000001</v>
      </c>
    </row>
    <row r="368" spans="1:6" ht="63" x14ac:dyDescent="0.25">
      <c r="A368" s="12" t="s">
        <v>358</v>
      </c>
      <c r="B368" s="13" t="s">
        <v>359</v>
      </c>
      <c r="C368" s="13" t="s">
        <v>6</v>
      </c>
      <c r="D368" s="14">
        <f>+D369+D370+D371</f>
        <v>13603603.539999999</v>
      </c>
      <c r="E368" s="14">
        <v>10648222.460000001</v>
      </c>
      <c r="F368" s="14">
        <v>10648222.460000001</v>
      </c>
    </row>
    <row r="369" spans="1:6" ht="94.5" x14ac:dyDescent="0.25">
      <c r="A369" s="15" t="s">
        <v>83</v>
      </c>
      <c r="B369" s="16" t="s">
        <v>359</v>
      </c>
      <c r="C369" s="16" t="s">
        <v>84</v>
      </c>
      <c r="D369" s="17">
        <v>13242795.539999999</v>
      </c>
      <c r="E369" s="17">
        <v>10133105.98</v>
      </c>
      <c r="F369" s="17">
        <v>10124300.550000001</v>
      </c>
    </row>
    <row r="370" spans="1:6" ht="47.25" x14ac:dyDescent="0.25">
      <c r="A370" s="15" t="s">
        <v>56</v>
      </c>
      <c r="B370" s="16" t="s">
        <v>359</v>
      </c>
      <c r="C370" s="16" t="s">
        <v>57</v>
      </c>
      <c r="D370" s="17">
        <v>355108</v>
      </c>
      <c r="E370" s="17">
        <v>509416.48</v>
      </c>
      <c r="F370" s="17">
        <v>518221.91</v>
      </c>
    </row>
    <row r="371" spans="1:6" ht="15.75" x14ac:dyDescent="0.25">
      <c r="A371" s="15" t="s">
        <v>85</v>
      </c>
      <c r="B371" s="16" t="s">
        <v>359</v>
      </c>
      <c r="C371" s="16" t="s">
        <v>86</v>
      </c>
      <c r="D371" s="17">
        <v>5700</v>
      </c>
      <c r="E371" s="17">
        <v>5700</v>
      </c>
      <c r="F371" s="17">
        <v>5700</v>
      </c>
    </row>
    <row r="372" spans="1:6" ht="78.75" x14ac:dyDescent="0.25">
      <c r="A372" s="12" t="s">
        <v>360</v>
      </c>
      <c r="B372" s="13" t="s">
        <v>361</v>
      </c>
      <c r="C372" s="13" t="s">
        <v>6</v>
      </c>
      <c r="D372" s="14">
        <f>+D373+D410</f>
        <v>51912161.420000002</v>
      </c>
      <c r="E372" s="14">
        <v>53389152.659999996</v>
      </c>
      <c r="F372" s="14">
        <v>54717516.060000002</v>
      </c>
    </row>
    <row r="373" spans="1:6" ht="47.25" x14ac:dyDescent="0.25">
      <c r="A373" s="12" t="s">
        <v>362</v>
      </c>
      <c r="B373" s="13" t="s">
        <v>363</v>
      </c>
      <c r="C373" s="13" t="s">
        <v>6</v>
      </c>
      <c r="D373" s="14">
        <f>+D374+D382+D385+D390+D392+D395+D397+D399+D405+D408</f>
        <v>50976883.660000004</v>
      </c>
      <c r="E373" s="14">
        <v>47900035.609999999</v>
      </c>
      <c r="F373" s="14">
        <v>48228399.009999998</v>
      </c>
    </row>
    <row r="374" spans="1:6" ht="31.5" x14ac:dyDescent="0.25">
      <c r="A374" s="12" t="s">
        <v>364</v>
      </c>
      <c r="B374" s="13" t="s">
        <v>365</v>
      </c>
      <c r="C374" s="13" t="s">
        <v>6</v>
      </c>
      <c r="D374" s="14">
        <f>+D375+D379</f>
        <v>7956997.8799999999</v>
      </c>
      <c r="E374" s="14">
        <v>8521732</v>
      </c>
      <c r="F374" s="14">
        <v>8373955</v>
      </c>
    </row>
    <row r="375" spans="1:6" ht="31.5" x14ac:dyDescent="0.25">
      <c r="A375" s="15" t="s">
        <v>22</v>
      </c>
      <c r="B375" s="16" t="s">
        <v>366</v>
      </c>
      <c r="C375" s="16" t="s">
        <v>6</v>
      </c>
      <c r="D375" s="17">
        <f>+D376+D378+D377</f>
        <v>7305733.8799999999</v>
      </c>
      <c r="E375" s="17">
        <v>7868174</v>
      </c>
      <c r="F375" s="17">
        <v>7717488</v>
      </c>
    </row>
    <row r="376" spans="1:6" ht="47.25" x14ac:dyDescent="0.25">
      <c r="A376" s="15" t="s">
        <v>56</v>
      </c>
      <c r="B376" s="16" t="s">
        <v>366</v>
      </c>
      <c r="C376" s="16" t="s">
        <v>57</v>
      </c>
      <c r="D376" s="17">
        <f>300000+6785733.88</f>
        <v>7085733.8799999999</v>
      </c>
      <c r="E376" s="17">
        <v>7868174</v>
      </c>
      <c r="F376" s="17">
        <v>7717488</v>
      </c>
    </row>
    <row r="377" spans="1:6" ht="31.5" x14ac:dyDescent="0.25">
      <c r="A377" s="15" t="s">
        <v>41</v>
      </c>
      <c r="B377" s="16" t="s">
        <v>366</v>
      </c>
      <c r="C377" s="16">
        <v>300</v>
      </c>
      <c r="D377" s="17">
        <v>60000</v>
      </c>
      <c r="E377" s="17"/>
      <c r="F377" s="17"/>
    </row>
    <row r="378" spans="1:6" ht="47.25" x14ac:dyDescent="0.25">
      <c r="A378" s="15" t="s">
        <v>24</v>
      </c>
      <c r="B378" s="16" t="s">
        <v>366</v>
      </c>
      <c r="C378" s="16" t="s">
        <v>25</v>
      </c>
      <c r="D378" s="17">
        <v>160000</v>
      </c>
      <c r="E378" s="17" t="s">
        <v>6</v>
      </c>
      <c r="F378" s="17" t="s">
        <v>6</v>
      </c>
    </row>
    <row r="379" spans="1:6" ht="31.5" x14ac:dyDescent="0.25">
      <c r="A379" s="15" t="s">
        <v>364</v>
      </c>
      <c r="B379" s="16" t="s">
        <v>367</v>
      </c>
      <c r="C379" s="16" t="s">
        <v>6</v>
      </c>
      <c r="D379" s="17">
        <f>+D380+D381</f>
        <v>651264</v>
      </c>
      <c r="E379" s="17">
        <v>653558</v>
      </c>
      <c r="F379" s="17">
        <v>656467</v>
      </c>
    </row>
    <row r="380" spans="1:6" ht="94.5" x14ac:dyDescent="0.25">
      <c r="A380" s="15" t="s">
        <v>83</v>
      </c>
      <c r="B380" s="16" t="s">
        <v>367</v>
      </c>
      <c r="C380" s="16" t="s">
        <v>84</v>
      </c>
      <c r="D380" s="17">
        <v>72589</v>
      </c>
      <c r="E380" s="17">
        <v>73315</v>
      </c>
      <c r="F380" s="17">
        <v>76247</v>
      </c>
    </row>
    <row r="381" spans="1:6" ht="47.25" x14ac:dyDescent="0.25">
      <c r="A381" s="15" t="s">
        <v>56</v>
      </c>
      <c r="B381" s="16" t="s">
        <v>367</v>
      </c>
      <c r="C381" s="16" t="s">
        <v>57</v>
      </c>
      <c r="D381" s="17">
        <v>578675</v>
      </c>
      <c r="E381" s="17">
        <v>580243</v>
      </c>
      <c r="F381" s="17">
        <v>580220</v>
      </c>
    </row>
    <row r="382" spans="1:6" ht="47.25" x14ac:dyDescent="0.25">
      <c r="A382" s="12" t="s">
        <v>368</v>
      </c>
      <c r="B382" s="13" t="s">
        <v>369</v>
      </c>
      <c r="C382" s="13" t="s">
        <v>6</v>
      </c>
      <c r="D382" s="14">
        <f>+D383</f>
        <v>1146500</v>
      </c>
      <c r="E382" s="14" t="s">
        <v>6</v>
      </c>
      <c r="F382" s="14" t="s">
        <v>6</v>
      </c>
    </row>
    <row r="383" spans="1:6" ht="47.25" x14ac:dyDescent="0.25">
      <c r="A383" s="15" t="s">
        <v>368</v>
      </c>
      <c r="B383" s="16" t="s">
        <v>370</v>
      </c>
      <c r="C383" s="16" t="s">
        <v>6</v>
      </c>
      <c r="D383" s="17">
        <f>+D384</f>
        <v>1146500</v>
      </c>
      <c r="E383" s="17" t="s">
        <v>6</v>
      </c>
      <c r="F383" s="17" t="s">
        <v>6</v>
      </c>
    </row>
    <row r="384" spans="1:6" ht="47.25" x14ac:dyDescent="0.25">
      <c r="A384" s="15" t="s">
        <v>56</v>
      </c>
      <c r="B384" s="16" t="s">
        <v>370</v>
      </c>
      <c r="C384" s="16" t="s">
        <v>57</v>
      </c>
      <c r="D384" s="17">
        <v>1146500</v>
      </c>
      <c r="E384" s="17" t="s">
        <v>6</v>
      </c>
      <c r="F384" s="17" t="s">
        <v>6</v>
      </c>
    </row>
    <row r="385" spans="1:6" ht="31.5" x14ac:dyDescent="0.25">
      <c r="A385" s="12" t="s">
        <v>371</v>
      </c>
      <c r="B385" s="13" t="s">
        <v>372</v>
      </c>
      <c r="C385" s="13" t="s">
        <v>6</v>
      </c>
      <c r="D385" s="14">
        <f>+D386+D388</f>
        <v>38852417.57</v>
      </c>
      <c r="E385" s="14">
        <v>36464179.609999999</v>
      </c>
      <c r="F385" s="14">
        <v>36537629.009999998</v>
      </c>
    </row>
    <row r="386" spans="1:6" ht="31.5" x14ac:dyDescent="0.25">
      <c r="A386" s="15" t="s">
        <v>22</v>
      </c>
      <c r="B386" s="16" t="s">
        <v>373</v>
      </c>
      <c r="C386" s="16" t="s">
        <v>6</v>
      </c>
      <c r="D386" s="17">
        <f>+D387</f>
        <v>37044832.149999999</v>
      </c>
      <c r="E386" s="17">
        <v>34627945.210000001</v>
      </c>
      <c r="F386" s="17">
        <v>34627945.210000001</v>
      </c>
    </row>
    <row r="387" spans="1:6" ht="47.25" x14ac:dyDescent="0.25">
      <c r="A387" s="15" t="s">
        <v>24</v>
      </c>
      <c r="B387" s="16" t="s">
        <v>373</v>
      </c>
      <c r="C387" s="16" t="s">
        <v>25</v>
      </c>
      <c r="D387" s="17">
        <v>37044832.149999999</v>
      </c>
      <c r="E387" s="17">
        <v>34627945.210000001</v>
      </c>
      <c r="F387" s="17">
        <v>34627945.210000001</v>
      </c>
    </row>
    <row r="388" spans="1:6" ht="31.5" x14ac:dyDescent="0.25">
      <c r="A388" s="15" t="s">
        <v>371</v>
      </c>
      <c r="B388" s="16" t="s">
        <v>374</v>
      </c>
      <c r="C388" s="16" t="s">
        <v>6</v>
      </c>
      <c r="D388" s="17">
        <f>+D389</f>
        <v>1807585.42</v>
      </c>
      <c r="E388" s="17">
        <v>1836234.4</v>
      </c>
      <c r="F388" s="17">
        <v>1909683.8</v>
      </c>
    </row>
    <row r="389" spans="1:6" ht="47.25" x14ac:dyDescent="0.25">
      <c r="A389" s="15" t="s">
        <v>24</v>
      </c>
      <c r="B389" s="16" t="s">
        <v>374</v>
      </c>
      <c r="C389" s="16" t="s">
        <v>25</v>
      </c>
      <c r="D389" s="17">
        <v>1807585.42</v>
      </c>
      <c r="E389" s="17">
        <v>1836234.4</v>
      </c>
      <c r="F389" s="17">
        <v>1909683.8</v>
      </c>
    </row>
    <row r="390" spans="1:6" ht="47.25" x14ac:dyDescent="0.25">
      <c r="A390" s="12" t="s">
        <v>375</v>
      </c>
      <c r="B390" s="13" t="s">
        <v>376</v>
      </c>
      <c r="C390" s="13" t="s">
        <v>6</v>
      </c>
      <c r="D390" s="14">
        <f>+D391</f>
        <v>88961.94</v>
      </c>
      <c r="E390" s="14" t="s">
        <v>6</v>
      </c>
      <c r="F390" s="14" t="s">
        <v>6</v>
      </c>
    </row>
    <row r="391" spans="1:6" ht="47.25" x14ac:dyDescent="0.25">
      <c r="A391" s="15" t="s">
        <v>24</v>
      </c>
      <c r="B391" s="16" t="s">
        <v>376</v>
      </c>
      <c r="C391" s="16" t="s">
        <v>25</v>
      </c>
      <c r="D391" s="17">
        <v>88961.94</v>
      </c>
      <c r="E391" s="17" t="s">
        <v>6</v>
      </c>
      <c r="F391" s="17" t="s">
        <v>6</v>
      </c>
    </row>
    <row r="392" spans="1:6" ht="31.5" x14ac:dyDescent="0.25">
      <c r="A392" s="12" t="s">
        <v>32</v>
      </c>
      <c r="B392" s="13" t="s">
        <v>377</v>
      </c>
      <c r="C392" s="13" t="s">
        <v>6</v>
      </c>
      <c r="D392" s="14">
        <f>+D393</f>
        <v>813175.27</v>
      </c>
      <c r="E392" s="14" t="s">
        <v>6</v>
      </c>
      <c r="F392" s="14" t="s">
        <v>6</v>
      </c>
    </row>
    <row r="393" spans="1:6" ht="31.5" x14ac:dyDescent="0.25">
      <c r="A393" s="15" t="s">
        <v>22</v>
      </c>
      <c r="B393" s="16" t="s">
        <v>378</v>
      </c>
      <c r="C393" s="16" t="s">
        <v>6</v>
      </c>
      <c r="D393" s="17">
        <f>+D394</f>
        <v>813175.27</v>
      </c>
      <c r="E393" s="17" t="s">
        <v>6</v>
      </c>
      <c r="F393" s="17" t="s">
        <v>6</v>
      </c>
    </row>
    <row r="394" spans="1:6" ht="47.25" x14ac:dyDescent="0.25">
      <c r="A394" s="15" t="s">
        <v>24</v>
      </c>
      <c r="B394" s="16" t="s">
        <v>378</v>
      </c>
      <c r="C394" s="16" t="s">
        <v>25</v>
      </c>
      <c r="D394" s="17">
        <v>813175.27</v>
      </c>
      <c r="E394" s="17" t="s">
        <v>6</v>
      </c>
      <c r="F394" s="17" t="s">
        <v>6</v>
      </c>
    </row>
    <row r="395" spans="1:6" ht="110.25" x14ac:dyDescent="0.25">
      <c r="A395" s="12" t="s">
        <v>379</v>
      </c>
      <c r="B395" s="13" t="s">
        <v>380</v>
      </c>
      <c r="C395" s="13" t="s">
        <v>6</v>
      </c>
      <c r="D395" s="14">
        <f>+D396</f>
        <v>750000</v>
      </c>
      <c r="E395" s="14">
        <v>1500000</v>
      </c>
      <c r="F395" s="14">
        <v>1900000</v>
      </c>
    </row>
    <row r="396" spans="1:6" ht="47.25" x14ac:dyDescent="0.25">
      <c r="A396" s="15" t="s">
        <v>56</v>
      </c>
      <c r="B396" s="16" t="s">
        <v>380</v>
      </c>
      <c r="C396" s="16" t="s">
        <v>57</v>
      </c>
      <c r="D396" s="17">
        <v>750000</v>
      </c>
      <c r="E396" s="17">
        <v>1500000</v>
      </c>
      <c r="F396" s="17">
        <v>1900000</v>
      </c>
    </row>
    <row r="397" spans="1:6" ht="47.25" x14ac:dyDescent="0.25">
      <c r="A397" s="12" t="s">
        <v>381</v>
      </c>
      <c r="B397" s="13" t="s">
        <v>382</v>
      </c>
      <c r="C397" s="13" t="s">
        <v>6</v>
      </c>
      <c r="D397" s="14">
        <f>+D398</f>
        <v>0</v>
      </c>
      <c r="E397" s="14">
        <v>100000</v>
      </c>
      <c r="F397" s="14">
        <v>100000</v>
      </c>
    </row>
    <row r="398" spans="1:6" ht="47.25" x14ac:dyDescent="0.25">
      <c r="A398" s="15" t="s">
        <v>56</v>
      </c>
      <c r="B398" s="16" t="s">
        <v>382</v>
      </c>
      <c r="C398" s="16" t="s">
        <v>57</v>
      </c>
      <c r="D398" s="17"/>
      <c r="E398" s="17">
        <v>100000</v>
      </c>
      <c r="F398" s="17">
        <v>100000</v>
      </c>
    </row>
    <row r="399" spans="1:6" ht="94.5" x14ac:dyDescent="0.25">
      <c r="A399" s="12" t="s">
        <v>383</v>
      </c>
      <c r="B399" s="13" t="s">
        <v>384</v>
      </c>
      <c r="C399" s="13" t="s">
        <v>6</v>
      </c>
      <c r="D399" s="14">
        <f>+D400+D402</f>
        <v>841831</v>
      </c>
      <c r="E399" s="14">
        <v>844124</v>
      </c>
      <c r="F399" s="14">
        <v>846815</v>
      </c>
    </row>
    <row r="400" spans="1:6" ht="94.5" x14ac:dyDescent="0.25">
      <c r="A400" s="15" t="s">
        <v>383</v>
      </c>
      <c r="B400" s="16" t="s">
        <v>385</v>
      </c>
      <c r="C400" s="16" t="s">
        <v>6</v>
      </c>
      <c r="D400" s="17">
        <f>+D401</f>
        <v>766374</v>
      </c>
      <c r="E400" s="17">
        <v>766373</v>
      </c>
      <c r="F400" s="17">
        <v>766154</v>
      </c>
    </row>
    <row r="401" spans="1:6" ht="15.75" x14ac:dyDescent="0.25">
      <c r="A401" s="15" t="s">
        <v>85</v>
      </c>
      <c r="B401" s="16" t="s">
        <v>385</v>
      </c>
      <c r="C401" s="16" t="s">
        <v>86</v>
      </c>
      <c r="D401" s="17">
        <v>766374</v>
      </c>
      <c r="E401" s="17">
        <v>766373</v>
      </c>
      <c r="F401" s="17">
        <v>766154</v>
      </c>
    </row>
    <row r="402" spans="1:6" ht="94.5" x14ac:dyDescent="0.25">
      <c r="A402" s="15" t="s">
        <v>383</v>
      </c>
      <c r="B402" s="16" t="s">
        <v>386</v>
      </c>
      <c r="C402" s="16" t="s">
        <v>6</v>
      </c>
      <c r="D402" s="17">
        <f>+D403+D404</f>
        <v>75457</v>
      </c>
      <c r="E402" s="17">
        <v>77751</v>
      </c>
      <c r="F402" s="17">
        <v>80661</v>
      </c>
    </row>
    <row r="403" spans="1:6" ht="94.5" x14ac:dyDescent="0.25">
      <c r="A403" s="15" t="s">
        <v>83</v>
      </c>
      <c r="B403" s="16" t="s">
        <v>386</v>
      </c>
      <c r="C403" s="16" t="s">
        <v>84</v>
      </c>
      <c r="D403" s="17">
        <v>70457</v>
      </c>
      <c r="E403" s="17">
        <v>72751</v>
      </c>
      <c r="F403" s="17">
        <v>75661</v>
      </c>
    </row>
    <row r="404" spans="1:6" ht="47.25" x14ac:dyDescent="0.25">
      <c r="A404" s="15" t="s">
        <v>56</v>
      </c>
      <c r="B404" s="16" t="s">
        <v>386</v>
      </c>
      <c r="C404" s="16" t="s">
        <v>57</v>
      </c>
      <c r="D404" s="17">
        <v>5000</v>
      </c>
      <c r="E404" s="17">
        <v>5000</v>
      </c>
      <c r="F404" s="17">
        <v>5000</v>
      </c>
    </row>
    <row r="405" spans="1:6" ht="47.25" x14ac:dyDescent="0.25">
      <c r="A405" s="12" t="s">
        <v>387</v>
      </c>
      <c r="B405" s="13" t="s">
        <v>388</v>
      </c>
      <c r="C405" s="13" t="s">
        <v>6</v>
      </c>
      <c r="D405" s="14">
        <f>+D406+D407</f>
        <v>438800</v>
      </c>
      <c r="E405" s="14">
        <v>325000</v>
      </c>
      <c r="F405" s="14">
        <v>325000</v>
      </c>
    </row>
    <row r="406" spans="1:6" ht="47.25" x14ac:dyDescent="0.25">
      <c r="A406" s="15" t="s">
        <v>56</v>
      </c>
      <c r="B406" s="16" t="s">
        <v>388</v>
      </c>
      <c r="C406" s="16" t="s">
        <v>57</v>
      </c>
      <c r="D406" s="17">
        <v>412000</v>
      </c>
      <c r="E406" s="17">
        <v>200000</v>
      </c>
      <c r="F406" s="17">
        <v>200000</v>
      </c>
    </row>
    <row r="407" spans="1:6" ht="47.25" x14ac:dyDescent="0.25">
      <c r="A407" s="15" t="s">
        <v>24</v>
      </c>
      <c r="B407" s="16" t="s">
        <v>388</v>
      </c>
      <c r="C407" s="16" t="s">
        <v>25</v>
      </c>
      <c r="D407" s="17">
        <f>15000+11800</f>
        <v>26800</v>
      </c>
      <c r="E407" s="17">
        <v>125000</v>
      </c>
      <c r="F407" s="17">
        <v>125000</v>
      </c>
    </row>
    <row r="408" spans="1:6" ht="31.5" x14ac:dyDescent="0.25">
      <c r="A408" s="12" t="s">
        <v>389</v>
      </c>
      <c r="B408" s="13" t="s">
        <v>390</v>
      </c>
      <c r="C408" s="13" t="s">
        <v>6</v>
      </c>
      <c r="D408" s="14">
        <f>+D409</f>
        <v>88200</v>
      </c>
      <c r="E408" s="14">
        <v>145000</v>
      </c>
      <c r="F408" s="14">
        <v>145000</v>
      </c>
    </row>
    <row r="409" spans="1:6" ht="47.25" x14ac:dyDescent="0.25">
      <c r="A409" s="15" t="s">
        <v>24</v>
      </c>
      <c r="B409" s="16" t="s">
        <v>390</v>
      </c>
      <c r="C409" s="16" t="s">
        <v>25</v>
      </c>
      <c r="D409" s="17">
        <f>40000+48200</f>
        <v>88200</v>
      </c>
      <c r="E409" s="17">
        <v>145000</v>
      </c>
      <c r="F409" s="17">
        <v>145000</v>
      </c>
    </row>
    <row r="410" spans="1:6" ht="47.25" x14ac:dyDescent="0.25">
      <c r="A410" s="12" t="s">
        <v>391</v>
      </c>
      <c r="B410" s="13" t="s">
        <v>392</v>
      </c>
      <c r="C410" s="13" t="s">
        <v>6</v>
      </c>
      <c r="D410" s="14">
        <f>+D411+D416+D418</f>
        <v>935277.76</v>
      </c>
      <c r="E410" s="14">
        <v>5489117.0499999998</v>
      </c>
      <c r="F410" s="14">
        <v>6489117.0499999998</v>
      </c>
    </row>
    <row r="411" spans="1:6" ht="31.5" x14ac:dyDescent="0.25">
      <c r="A411" s="12" t="s">
        <v>393</v>
      </c>
      <c r="B411" s="13" t="s">
        <v>394</v>
      </c>
      <c r="C411" s="13" t="s">
        <v>6</v>
      </c>
      <c r="D411" s="14">
        <f>+D412+D414</f>
        <v>160608.16</v>
      </c>
      <c r="E411" s="14" t="s">
        <v>6</v>
      </c>
      <c r="F411" s="14" t="s">
        <v>6</v>
      </c>
    </row>
    <row r="412" spans="1:6" ht="31.5" x14ac:dyDescent="0.25">
      <c r="A412" s="15" t="s">
        <v>22</v>
      </c>
      <c r="B412" s="16" t="s">
        <v>395</v>
      </c>
      <c r="C412" s="16" t="s">
        <v>6</v>
      </c>
      <c r="D412" s="17">
        <f>+D413</f>
        <v>140018.94</v>
      </c>
      <c r="E412" s="17" t="s">
        <v>6</v>
      </c>
      <c r="F412" s="17" t="s">
        <v>6</v>
      </c>
    </row>
    <row r="413" spans="1:6" ht="47.25" x14ac:dyDescent="0.25">
      <c r="A413" s="15" t="s">
        <v>77</v>
      </c>
      <c r="B413" s="16" t="s">
        <v>395</v>
      </c>
      <c r="C413" s="16" t="s">
        <v>78</v>
      </c>
      <c r="D413" s="17">
        <v>140018.94</v>
      </c>
      <c r="E413" s="17" t="s">
        <v>6</v>
      </c>
      <c r="F413" s="17" t="s">
        <v>6</v>
      </c>
    </row>
    <row r="414" spans="1:6" ht="31.5" x14ac:dyDescent="0.25">
      <c r="A414" s="15" t="s">
        <v>393</v>
      </c>
      <c r="B414" s="16" t="s">
        <v>396</v>
      </c>
      <c r="C414" s="16" t="s">
        <v>6</v>
      </c>
      <c r="D414" s="17">
        <f>+D415</f>
        <v>20589.22</v>
      </c>
      <c r="E414" s="17" t="s">
        <v>6</v>
      </c>
      <c r="F414" s="17" t="s">
        <v>6</v>
      </c>
    </row>
    <row r="415" spans="1:6" ht="47.25" x14ac:dyDescent="0.25">
      <c r="A415" s="15" t="s">
        <v>77</v>
      </c>
      <c r="B415" s="16" t="s">
        <v>396</v>
      </c>
      <c r="C415" s="16" t="s">
        <v>78</v>
      </c>
      <c r="D415" s="17">
        <v>20589.22</v>
      </c>
      <c r="E415" s="17" t="s">
        <v>6</v>
      </c>
      <c r="F415" s="17" t="s">
        <v>6</v>
      </c>
    </row>
    <row r="416" spans="1:6" ht="63" x14ac:dyDescent="0.25">
      <c r="A416" s="12" t="s">
        <v>397</v>
      </c>
      <c r="B416" s="13" t="s">
        <v>398</v>
      </c>
      <c r="C416" s="13" t="s">
        <v>6</v>
      </c>
      <c r="D416" s="14">
        <f>+D417</f>
        <v>774669.6</v>
      </c>
      <c r="E416" s="14">
        <v>1489117.05</v>
      </c>
      <c r="F416" s="14">
        <v>1489117.05</v>
      </c>
    </row>
    <row r="417" spans="1:6" ht="47.25" x14ac:dyDescent="0.25">
      <c r="A417" s="15" t="s">
        <v>56</v>
      </c>
      <c r="B417" s="16" t="s">
        <v>398</v>
      </c>
      <c r="C417" s="16" t="s">
        <v>57</v>
      </c>
      <c r="D417" s="17">
        <v>774669.6</v>
      </c>
      <c r="E417" s="17">
        <v>1489117.05</v>
      </c>
      <c r="F417" s="17">
        <v>1489117.05</v>
      </c>
    </row>
    <row r="418" spans="1:6" ht="31.5" x14ac:dyDescent="0.25">
      <c r="A418" s="12" t="s">
        <v>399</v>
      </c>
      <c r="B418" s="13" t="s">
        <v>400</v>
      </c>
      <c r="C418" s="13" t="s">
        <v>6</v>
      </c>
      <c r="D418" s="14">
        <f>+D419</f>
        <v>0</v>
      </c>
      <c r="E418" s="14">
        <v>4000000</v>
      </c>
      <c r="F418" s="14">
        <v>5000000</v>
      </c>
    </row>
    <row r="419" spans="1:6" ht="47.25" x14ac:dyDescent="0.25">
      <c r="A419" s="15" t="s">
        <v>56</v>
      </c>
      <c r="B419" s="16" t="s">
        <v>400</v>
      </c>
      <c r="C419" s="16" t="s">
        <v>57</v>
      </c>
      <c r="D419" s="17"/>
      <c r="E419" s="17">
        <v>4000000</v>
      </c>
      <c r="F419" s="17">
        <v>5000000</v>
      </c>
    </row>
    <row r="420" spans="1:6" ht="47.25" x14ac:dyDescent="0.25">
      <c r="A420" s="12" t="s">
        <v>401</v>
      </c>
      <c r="B420" s="13" t="s">
        <v>402</v>
      </c>
      <c r="C420" s="13" t="s">
        <v>6</v>
      </c>
      <c r="D420" s="14">
        <f>+D421+D442</f>
        <v>24693062.109999999</v>
      </c>
      <c r="E420" s="14">
        <v>15527146.85</v>
      </c>
      <c r="F420" s="14">
        <v>17137052.510000002</v>
      </c>
    </row>
    <row r="421" spans="1:6" ht="31.5" x14ac:dyDescent="0.25">
      <c r="A421" s="12" t="s">
        <v>403</v>
      </c>
      <c r="B421" s="13" t="s">
        <v>404</v>
      </c>
      <c r="C421" s="13" t="s">
        <v>6</v>
      </c>
      <c r="D421" s="14">
        <f>+D422+D424+D426+D428+D430+D432+D435+D437+D440</f>
        <v>24118222.009999998</v>
      </c>
      <c r="E421" s="14">
        <v>15527146.85</v>
      </c>
      <c r="F421" s="14">
        <v>17137052.510000002</v>
      </c>
    </row>
    <row r="422" spans="1:6" ht="47.25" x14ac:dyDescent="0.25">
      <c r="A422" s="12" t="s">
        <v>405</v>
      </c>
      <c r="B422" s="13" t="s">
        <v>406</v>
      </c>
      <c r="C422" s="13" t="s">
        <v>6</v>
      </c>
      <c r="D422" s="14">
        <f>+D423</f>
        <v>0</v>
      </c>
      <c r="E422" s="14" t="s">
        <v>6</v>
      </c>
      <c r="F422" s="14" t="s">
        <v>6</v>
      </c>
    </row>
    <row r="423" spans="1:6" ht="47.25" x14ac:dyDescent="0.25">
      <c r="A423" s="15" t="s">
        <v>56</v>
      </c>
      <c r="B423" s="16" t="s">
        <v>406</v>
      </c>
      <c r="C423" s="16" t="s">
        <v>57</v>
      </c>
      <c r="D423" s="17"/>
      <c r="E423" s="17" t="s">
        <v>6</v>
      </c>
      <c r="F423" s="17" t="s">
        <v>6</v>
      </c>
    </row>
    <row r="424" spans="1:6" ht="78.75" x14ac:dyDescent="0.25">
      <c r="A424" s="12" t="s">
        <v>407</v>
      </c>
      <c r="B424" s="13" t="s">
        <v>408</v>
      </c>
      <c r="C424" s="13" t="s">
        <v>6</v>
      </c>
      <c r="D424" s="14">
        <f>+D425</f>
        <v>76466.7</v>
      </c>
      <c r="E424" s="14" t="s">
        <v>6</v>
      </c>
      <c r="F424" s="14" t="s">
        <v>6</v>
      </c>
    </row>
    <row r="425" spans="1:6" ht="47.25" x14ac:dyDescent="0.25">
      <c r="A425" s="15" t="s">
        <v>56</v>
      </c>
      <c r="B425" s="16" t="s">
        <v>408</v>
      </c>
      <c r="C425" s="16" t="s">
        <v>57</v>
      </c>
      <c r="D425" s="17">
        <v>76466.7</v>
      </c>
      <c r="E425" s="17" t="s">
        <v>6</v>
      </c>
      <c r="F425" s="17" t="s">
        <v>6</v>
      </c>
    </row>
    <row r="426" spans="1:6" ht="31.5" x14ac:dyDescent="0.25">
      <c r="A426" s="12" t="s">
        <v>409</v>
      </c>
      <c r="B426" s="13" t="s">
        <v>410</v>
      </c>
      <c r="C426" s="13" t="s">
        <v>6</v>
      </c>
      <c r="D426" s="14">
        <f>+D427</f>
        <v>146166.66</v>
      </c>
      <c r="E426" s="14" t="s">
        <v>6</v>
      </c>
      <c r="F426" s="14" t="s">
        <v>6</v>
      </c>
    </row>
    <row r="427" spans="1:6" ht="47.25" x14ac:dyDescent="0.25">
      <c r="A427" s="15" t="s">
        <v>56</v>
      </c>
      <c r="B427" s="16" t="s">
        <v>410</v>
      </c>
      <c r="C427" s="16" t="s">
        <v>57</v>
      </c>
      <c r="D427" s="17">
        <v>146166.66</v>
      </c>
      <c r="E427" s="17" t="s">
        <v>6</v>
      </c>
      <c r="F427" s="17" t="s">
        <v>6</v>
      </c>
    </row>
    <row r="428" spans="1:6" ht="63" x14ac:dyDescent="0.25">
      <c r="A428" s="12" t="s">
        <v>411</v>
      </c>
      <c r="B428" s="13" t="s">
        <v>412</v>
      </c>
      <c r="C428" s="13" t="s">
        <v>6</v>
      </c>
      <c r="D428" s="14">
        <f>+D429</f>
        <v>191339.54</v>
      </c>
      <c r="E428" s="14">
        <v>200000</v>
      </c>
      <c r="F428" s="14">
        <v>200000</v>
      </c>
    </row>
    <row r="429" spans="1:6" ht="47.25" x14ac:dyDescent="0.25">
      <c r="A429" s="15" t="s">
        <v>56</v>
      </c>
      <c r="B429" s="16" t="s">
        <v>412</v>
      </c>
      <c r="C429" s="16" t="s">
        <v>57</v>
      </c>
      <c r="D429" s="17">
        <v>191339.54</v>
      </c>
      <c r="E429" s="17">
        <v>200000</v>
      </c>
      <c r="F429" s="17">
        <v>200000</v>
      </c>
    </row>
    <row r="430" spans="1:6" ht="63" x14ac:dyDescent="0.25">
      <c r="A430" s="12" t="s">
        <v>413</v>
      </c>
      <c r="B430" s="13" t="s">
        <v>414</v>
      </c>
      <c r="C430" s="13" t="s">
        <v>6</v>
      </c>
      <c r="D430" s="14">
        <f>+D431</f>
        <v>655605.6</v>
      </c>
      <c r="E430" s="14" t="s">
        <v>6</v>
      </c>
      <c r="F430" s="14" t="s">
        <v>6</v>
      </c>
    </row>
    <row r="431" spans="1:6" ht="47.25" x14ac:dyDescent="0.25">
      <c r="A431" s="15" t="s">
        <v>56</v>
      </c>
      <c r="B431" s="16" t="s">
        <v>414</v>
      </c>
      <c r="C431" s="16" t="s">
        <v>57</v>
      </c>
      <c r="D431" s="17">
        <v>655605.6</v>
      </c>
      <c r="E431" s="17" t="s">
        <v>6</v>
      </c>
      <c r="F431" s="17" t="s">
        <v>6</v>
      </c>
    </row>
    <row r="432" spans="1:6" ht="15.75" x14ac:dyDescent="0.25">
      <c r="A432" s="12" t="s">
        <v>415</v>
      </c>
      <c r="B432" s="13" t="s">
        <v>416</v>
      </c>
      <c r="C432" s="13" t="s">
        <v>6</v>
      </c>
      <c r="D432" s="14">
        <f>+D433</f>
        <v>3030303.03</v>
      </c>
      <c r="E432" s="14">
        <v>30303.03</v>
      </c>
      <c r="F432" s="14" t="s">
        <v>6</v>
      </c>
    </row>
    <row r="433" spans="1:6" ht="15.75" x14ac:dyDescent="0.25">
      <c r="A433" s="15" t="s">
        <v>415</v>
      </c>
      <c r="B433" s="16" t="s">
        <v>417</v>
      </c>
      <c r="C433" s="16" t="s">
        <v>6</v>
      </c>
      <c r="D433" s="17">
        <f>+D434</f>
        <v>3030303.03</v>
      </c>
      <c r="E433" s="17">
        <v>30303.03</v>
      </c>
      <c r="F433" s="17" t="s">
        <v>6</v>
      </c>
    </row>
    <row r="434" spans="1:6" ht="47.25" x14ac:dyDescent="0.25">
      <c r="A434" s="15" t="s">
        <v>56</v>
      </c>
      <c r="B434" s="16" t="s">
        <v>417</v>
      </c>
      <c r="C434" s="16" t="s">
        <v>57</v>
      </c>
      <c r="D434" s="17">
        <v>3030303.03</v>
      </c>
      <c r="E434" s="17">
        <v>30303.03</v>
      </c>
      <c r="F434" s="17" t="s">
        <v>6</v>
      </c>
    </row>
    <row r="435" spans="1:6" ht="47.25" x14ac:dyDescent="0.25">
      <c r="A435" s="12" t="s">
        <v>418</v>
      </c>
      <c r="B435" s="13" t="s">
        <v>419</v>
      </c>
      <c r="C435" s="13" t="s">
        <v>6</v>
      </c>
      <c r="D435" s="14">
        <f>+D436</f>
        <v>822150</v>
      </c>
      <c r="E435" s="14" t="s">
        <v>6</v>
      </c>
      <c r="F435" s="14" t="s">
        <v>6</v>
      </c>
    </row>
    <row r="436" spans="1:6" ht="47.25" x14ac:dyDescent="0.25">
      <c r="A436" s="15" t="s">
        <v>56</v>
      </c>
      <c r="B436" s="16" t="s">
        <v>419</v>
      </c>
      <c r="C436" s="16" t="s">
        <v>57</v>
      </c>
      <c r="D436" s="17">
        <v>822150</v>
      </c>
      <c r="E436" s="17" t="s">
        <v>6</v>
      </c>
      <c r="F436" s="17" t="s">
        <v>6</v>
      </c>
    </row>
    <row r="437" spans="1:6" ht="63" x14ac:dyDescent="0.25">
      <c r="A437" s="12" t="s">
        <v>420</v>
      </c>
      <c r="B437" s="13" t="s">
        <v>421</v>
      </c>
      <c r="C437" s="13" t="s">
        <v>6</v>
      </c>
      <c r="D437" s="14">
        <f>+D438+D439</f>
        <v>2947815.29</v>
      </c>
      <c r="E437" s="14">
        <v>2741599.3</v>
      </c>
      <c r="F437" s="14">
        <v>2147990.85</v>
      </c>
    </row>
    <row r="438" spans="1:6" ht="47.25" x14ac:dyDescent="0.25">
      <c r="A438" s="15" t="s">
        <v>56</v>
      </c>
      <c r="B438" s="16" t="s">
        <v>421</v>
      </c>
      <c r="C438" s="16" t="s">
        <v>57</v>
      </c>
      <c r="D438" s="17">
        <v>2747815.29</v>
      </c>
      <c r="E438" s="17">
        <v>2741599.3</v>
      </c>
      <c r="F438" s="17">
        <v>2147990.85</v>
      </c>
    </row>
    <row r="439" spans="1:6" ht="47.25" x14ac:dyDescent="0.25">
      <c r="A439" s="15" t="s">
        <v>24</v>
      </c>
      <c r="B439" s="16" t="s">
        <v>421</v>
      </c>
      <c r="C439" s="16" t="s">
        <v>25</v>
      </c>
      <c r="D439" s="17">
        <v>200000</v>
      </c>
      <c r="E439" s="17" t="s">
        <v>6</v>
      </c>
      <c r="F439" s="17" t="s">
        <v>6</v>
      </c>
    </row>
    <row r="440" spans="1:6" ht="31.5" x14ac:dyDescent="0.25">
      <c r="A440" s="12" t="s">
        <v>422</v>
      </c>
      <c r="B440" s="13" t="s">
        <v>423</v>
      </c>
      <c r="C440" s="13" t="s">
        <v>6</v>
      </c>
      <c r="D440" s="14">
        <f>+D441</f>
        <v>16248375.189999999</v>
      </c>
      <c r="E440" s="14">
        <v>12555244.52</v>
      </c>
      <c r="F440" s="14">
        <v>14789061.66</v>
      </c>
    </row>
    <row r="441" spans="1:6" ht="47.25" x14ac:dyDescent="0.25">
      <c r="A441" s="15" t="s">
        <v>56</v>
      </c>
      <c r="B441" s="16" t="s">
        <v>423</v>
      </c>
      <c r="C441" s="16" t="s">
        <v>57</v>
      </c>
      <c r="D441" s="17">
        <f>16548375.19-300000</f>
        <v>16248375.189999999</v>
      </c>
      <c r="E441" s="17">
        <v>12555244.52</v>
      </c>
      <c r="F441" s="17">
        <v>14789061.66</v>
      </c>
    </row>
    <row r="442" spans="1:6" ht="31.5" x14ac:dyDescent="0.25">
      <c r="A442" s="12" t="s">
        <v>424</v>
      </c>
      <c r="B442" s="13" t="s">
        <v>425</v>
      </c>
      <c r="C442" s="13" t="s">
        <v>6</v>
      </c>
      <c r="D442" s="14">
        <f>+D443</f>
        <v>574840.1</v>
      </c>
      <c r="E442" s="14" t="s">
        <v>6</v>
      </c>
      <c r="F442" s="14" t="s">
        <v>6</v>
      </c>
    </row>
    <row r="443" spans="1:6" ht="63" x14ac:dyDescent="0.25">
      <c r="A443" s="12" t="s">
        <v>426</v>
      </c>
      <c r="B443" s="13" t="s">
        <v>427</v>
      </c>
      <c r="C443" s="13" t="s">
        <v>6</v>
      </c>
      <c r="D443" s="14">
        <f>+D444</f>
        <v>574840.1</v>
      </c>
      <c r="E443" s="14" t="s">
        <v>6</v>
      </c>
      <c r="F443" s="14" t="s">
        <v>6</v>
      </c>
    </row>
    <row r="444" spans="1:6" ht="63" x14ac:dyDescent="0.25">
      <c r="A444" s="15" t="s">
        <v>426</v>
      </c>
      <c r="B444" s="16" t="s">
        <v>428</v>
      </c>
      <c r="C444" s="16" t="s">
        <v>6</v>
      </c>
      <c r="D444" s="17">
        <f>+D445</f>
        <v>574840.1</v>
      </c>
      <c r="E444" s="17" t="s">
        <v>6</v>
      </c>
      <c r="F444" s="17" t="s">
        <v>6</v>
      </c>
    </row>
    <row r="445" spans="1:6" ht="47.25" x14ac:dyDescent="0.25">
      <c r="A445" s="15" t="s">
        <v>56</v>
      </c>
      <c r="B445" s="16" t="s">
        <v>428</v>
      </c>
      <c r="C445" s="16" t="s">
        <v>57</v>
      </c>
      <c r="D445" s="17">
        <v>574840.1</v>
      </c>
      <c r="E445" s="17" t="s">
        <v>6</v>
      </c>
      <c r="F445" s="17" t="s">
        <v>6</v>
      </c>
    </row>
    <row r="446" spans="1:6" ht="63" x14ac:dyDescent="0.25">
      <c r="A446" s="12" t="s">
        <v>429</v>
      </c>
      <c r="B446" s="13" t="s">
        <v>430</v>
      </c>
      <c r="C446" s="13" t="s">
        <v>6</v>
      </c>
      <c r="D446" s="14">
        <f>+D447+D450</f>
        <v>14245244.65</v>
      </c>
      <c r="E446" s="14">
        <v>13497117.1</v>
      </c>
      <c r="F446" s="14">
        <v>13135795.130000001</v>
      </c>
    </row>
    <row r="447" spans="1:6" ht="47.25" x14ac:dyDescent="0.25">
      <c r="A447" s="12" t="s">
        <v>431</v>
      </c>
      <c r="B447" s="13" t="s">
        <v>432</v>
      </c>
      <c r="C447" s="13" t="s">
        <v>6</v>
      </c>
      <c r="D447" s="14">
        <f>+D448</f>
        <v>3647840.17</v>
      </c>
      <c r="E447" s="14">
        <v>5381300</v>
      </c>
      <c r="F447" s="14">
        <v>4577500</v>
      </c>
    </row>
    <row r="448" spans="1:6" ht="31.5" x14ac:dyDescent="0.25">
      <c r="A448" s="12" t="s">
        <v>433</v>
      </c>
      <c r="B448" s="13" t="s">
        <v>434</v>
      </c>
      <c r="C448" s="13" t="s">
        <v>6</v>
      </c>
      <c r="D448" s="14">
        <f>+D449</f>
        <v>3647840.17</v>
      </c>
      <c r="E448" s="14">
        <v>5381300</v>
      </c>
      <c r="F448" s="14">
        <v>4577500</v>
      </c>
    </row>
    <row r="449" spans="1:6" ht="31.5" x14ac:dyDescent="0.25">
      <c r="A449" s="15" t="s">
        <v>435</v>
      </c>
      <c r="B449" s="16" t="s">
        <v>434</v>
      </c>
      <c r="C449" s="16" t="s">
        <v>436</v>
      </c>
      <c r="D449" s="17">
        <v>3647840.17</v>
      </c>
      <c r="E449" s="17">
        <v>5381300</v>
      </c>
      <c r="F449" s="17">
        <v>4577500</v>
      </c>
    </row>
    <row r="450" spans="1:6" ht="31.5" x14ac:dyDescent="0.25">
      <c r="A450" s="12" t="s">
        <v>437</v>
      </c>
      <c r="B450" s="13" t="s">
        <v>438</v>
      </c>
      <c r="C450" s="13" t="s">
        <v>6</v>
      </c>
      <c r="D450" s="14">
        <f>+D451</f>
        <v>10597404.48</v>
      </c>
      <c r="E450" s="14">
        <v>8115817.0999999996</v>
      </c>
      <c r="F450" s="14">
        <v>8558295.1300000008</v>
      </c>
    </row>
    <row r="451" spans="1:6" ht="31.5" x14ac:dyDescent="0.25">
      <c r="A451" s="12" t="s">
        <v>439</v>
      </c>
      <c r="B451" s="13" t="s">
        <v>440</v>
      </c>
      <c r="C451" s="13" t="s">
        <v>6</v>
      </c>
      <c r="D451" s="14">
        <f>+D452+D453+D454</f>
        <v>10597404.48</v>
      </c>
      <c r="E451" s="14">
        <v>8115817.0999999996</v>
      </c>
      <c r="F451" s="14">
        <v>8558295.1300000008</v>
      </c>
    </row>
    <row r="452" spans="1:6" ht="94.5" x14ac:dyDescent="0.25">
      <c r="A452" s="15" t="s">
        <v>83</v>
      </c>
      <c r="B452" s="16" t="s">
        <v>440</v>
      </c>
      <c r="C452" s="16" t="s">
        <v>84</v>
      </c>
      <c r="D452" s="17">
        <v>10380233.82</v>
      </c>
      <c r="E452" s="17">
        <v>8115817.0999999996</v>
      </c>
      <c r="F452" s="17">
        <v>8558295.1300000008</v>
      </c>
    </row>
    <row r="453" spans="1:6" ht="47.25" x14ac:dyDescent="0.25">
      <c r="A453" s="15" t="s">
        <v>56</v>
      </c>
      <c r="B453" s="16" t="s">
        <v>440</v>
      </c>
      <c r="C453" s="16" t="s">
        <v>57</v>
      </c>
      <c r="D453" s="17">
        <v>216674.6</v>
      </c>
      <c r="E453" s="17" t="s">
        <v>6</v>
      </c>
      <c r="F453" s="17" t="s">
        <v>6</v>
      </c>
    </row>
    <row r="454" spans="1:6" ht="15.75" x14ac:dyDescent="0.25">
      <c r="A454" s="15" t="s">
        <v>85</v>
      </c>
      <c r="B454" s="16" t="s">
        <v>440</v>
      </c>
      <c r="C454" s="16" t="s">
        <v>86</v>
      </c>
      <c r="D454" s="17">
        <v>496.06</v>
      </c>
      <c r="E454" s="17" t="s">
        <v>6</v>
      </c>
      <c r="F454" s="17" t="s">
        <v>6</v>
      </c>
    </row>
    <row r="455" spans="1:6" ht="47.25" x14ac:dyDescent="0.25">
      <c r="A455" s="12" t="s">
        <v>441</v>
      </c>
      <c r="B455" s="13" t="s">
        <v>442</v>
      </c>
      <c r="C455" s="13" t="s">
        <v>6</v>
      </c>
      <c r="D455" s="14">
        <f>+D456</f>
        <v>27457739</v>
      </c>
      <c r="E455" s="14">
        <v>6011558</v>
      </c>
      <c r="F455" s="14">
        <v>6145409</v>
      </c>
    </row>
    <row r="456" spans="1:6" ht="31.5" x14ac:dyDescent="0.25">
      <c r="A456" s="12" t="s">
        <v>443</v>
      </c>
      <c r="B456" s="13" t="s">
        <v>444</v>
      </c>
      <c r="C456" s="13" t="s">
        <v>6</v>
      </c>
      <c r="D456" s="14">
        <f>+D457+D462</f>
        <v>27457739</v>
      </c>
      <c r="E456" s="14">
        <v>6011558</v>
      </c>
      <c r="F456" s="14">
        <v>6145409</v>
      </c>
    </row>
    <row r="457" spans="1:6" ht="31.5" x14ac:dyDescent="0.25">
      <c r="A457" s="12" t="s">
        <v>445</v>
      </c>
      <c r="B457" s="13" t="s">
        <v>446</v>
      </c>
      <c r="C457" s="13" t="s">
        <v>6</v>
      </c>
      <c r="D457" s="14">
        <f>+D458+D460</f>
        <v>1256727.28</v>
      </c>
      <c r="E457" s="14">
        <v>437242</v>
      </c>
      <c r="F457" s="14">
        <v>422370</v>
      </c>
    </row>
    <row r="458" spans="1:6" ht="31.5" x14ac:dyDescent="0.25">
      <c r="A458" s="15" t="s">
        <v>22</v>
      </c>
      <c r="B458" s="16" t="s">
        <v>447</v>
      </c>
      <c r="C458" s="16" t="s">
        <v>6</v>
      </c>
      <c r="D458" s="17">
        <f>+D459</f>
        <v>0</v>
      </c>
      <c r="E458" s="17">
        <v>437242</v>
      </c>
      <c r="F458" s="17">
        <v>422370</v>
      </c>
    </row>
    <row r="459" spans="1:6" ht="47.25" x14ac:dyDescent="0.25">
      <c r="A459" s="15" t="s">
        <v>56</v>
      </c>
      <c r="B459" s="16" t="s">
        <v>447</v>
      </c>
      <c r="C459" s="16" t="s">
        <v>57</v>
      </c>
      <c r="D459" s="17"/>
      <c r="E459" s="17">
        <v>437242</v>
      </c>
      <c r="F459" s="17">
        <v>422370</v>
      </c>
    </row>
    <row r="460" spans="1:6" ht="31.5" x14ac:dyDescent="0.25">
      <c r="A460" s="15" t="s">
        <v>445</v>
      </c>
      <c r="B460" s="16" t="s">
        <v>448</v>
      </c>
      <c r="C460" s="16" t="s">
        <v>6</v>
      </c>
      <c r="D460" s="17">
        <f>+D461</f>
        <v>1256727.28</v>
      </c>
      <c r="E460" s="17" t="s">
        <v>6</v>
      </c>
      <c r="F460" s="17" t="s">
        <v>6</v>
      </c>
    </row>
    <row r="461" spans="1:6" ht="47.25" x14ac:dyDescent="0.25">
      <c r="A461" s="15" t="s">
        <v>24</v>
      </c>
      <c r="B461" s="16" t="s">
        <v>448</v>
      </c>
      <c r="C461" s="16" t="s">
        <v>25</v>
      </c>
      <c r="D461" s="17">
        <v>1256727.28</v>
      </c>
      <c r="E461" s="17" t="s">
        <v>6</v>
      </c>
      <c r="F461" s="17" t="s">
        <v>6</v>
      </c>
    </row>
    <row r="462" spans="1:6" ht="31.5" x14ac:dyDescent="0.25">
      <c r="A462" s="12" t="s">
        <v>449</v>
      </c>
      <c r="B462" s="13" t="s">
        <v>450</v>
      </c>
      <c r="C462" s="13" t="s">
        <v>6</v>
      </c>
      <c r="D462" s="14">
        <f>+D463+D465</f>
        <v>26201011.719999999</v>
      </c>
      <c r="E462" s="14">
        <v>5574316</v>
      </c>
      <c r="F462" s="14">
        <v>5723039</v>
      </c>
    </row>
    <row r="463" spans="1:6" ht="31.5" x14ac:dyDescent="0.25">
      <c r="A463" s="15" t="s">
        <v>449</v>
      </c>
      <c r="B463" s="16" t="s">
        <v>451</v>
      </c>
      <c r="C463" s="16" t="s">
        <v>6</v>
      </c>
      <c r="D463" s="17">
        <f>+D464</f>
        <v>5998991.5199999996</v>
      </c>
      <c r="E463" s="17">
        <v>5574316</v>
      </c>
      <c r="F463" s="17">
        <v>5723039</v>
      </c>
    </row>
    <row r="464" spans="1:6" ht="47.25" x14ac:dyDescent="0.25">
      <c r="A464" s="15" t="s">
        <v>56</v>
      </c>
      <c r="B464" s="16" t="s">
        <v>451</v>
      </c>
      <c r="C464" s="16" t="s">
        <v>57</v>
      </c>
      <c r="D464" s="17">
        <v>5998991.5199999996</v>
      </c>
      <c r="E464" s="17">
        <v>5574316</v>
      </c>
      <c r="F464" s="17">
        <v>5723039</v>
      </c>
    </row>
    <row r="465" spans="1:6" ht="31.5" x14ac:dyDescent="0.25">
      <c r="A465" s="15" t="s">
        <v>449</v>
      </c>
      <c r="B465" s="16" t="s">
        <v>452</v>
      </c>
      <c r="C465" s="16" t="s">
        <v>6</v>
      </c>
      <c r="D465" s="17">
        <f>+D466</f>
        <v>20202020.199999999</v>
      </c>
      <c r="E465" s="17" t="s">
        <v>6</v>
      </c>
      <c r="F465" s="17" t="s">
        <v>6</v>
      </c>
    </row>
    <row r="466" spans="1:6" ht="47.25" x14ac:dyDescent="0.25">
      <c r="A466" s="15" t="s">
        <v>56</v>
      </c>
      <c r="B466" s="16" t="s">
        <v>452</v>
      </c>
      <c r="C466" s="16" t="s">
        <v>57</v>
      </c>
      <c r="D466" s="17">
        <v>20202020.199999999</v>
      </c>
      <c r="E466" s="17" t="s">
        <v>6</v>
      </c>
      <c r="F466" s="17" t="s">
        <v>6</v>
      </c>
    </row>
    <row r="467" spans="1:6" ht="15.75" x14ac:dyDescent="0.25">
      <c r="A467" s="12" t="s">
        <v>453</v>
      </c>
      <c r="B467" s="13" t="s">
        <v>454</v>
      </c>
      <c r="C467" s="13" t="s">
        <v>6</v>
      </c>
      <c r="D467" s="14">
        <f>+D468+D471+D475+D477+D481+D483+D485+D488+D490+D492+D495</f>
        <v>6356502.4099999992</v>
      </c>
      <c r="E467" s="14">
        <v>11602779.029999999</v>
      </c>
      <c r="F467" s="14">
        <v>18888479.030000001</v>
      </c>
    </row>
    <row r="468" spans="1:6" ht="47.25" x14ac:dyDescent="0.25">
      <c r="A468" s="15" t="s">
        <v>455</v>
      </c>
      <c r="B468" s="16" t="s">
        <v>456</v>
      </c>
      <c r="C468" s="16" t="s">
        <v>6</v>
      </c>
      <c r="D468" s="17">
        <f>+D469+D470</f>
        <v>50000</v>
      </c>
      <c r="E468" s="17">
        <v>50000</v>
      </c>
      <c r="F468" s="17">
        <v>50000</v>
      </c>
    </row>
    <row r="469" spans="1:6" ht="94.5" x14ac:dyDescent="0.25">
      <c r="A469" s="15" t="s">
        <v>83</v>
      </c>
      <c r="B469" s="16" t="s">
        <v>456</v>
      </c>
      <c r="C469" s="16" t="s">
        <v>84</v>
      </c>
      <c r="D469" s="17">
        <v>5000</v>
      </c>
      <c r="E469" s="17">
        <v>5000</v>
      </c>
      <c r="F469" s="17">
        <v>5000</v>
      </c>
    </row>
    <row r="470" spans="1:6" ht="47.25" x14ac:dyDescent="0.25">
      <c r="A470" s="15" t="s">
        <v>56</v>
      </c>
      <c r="B470" s="16" t="s">
        <v>456</v>
      </c>
      <c r="C470" s="16" t="s">
        <v>57</v>
      </c>
      <c r="D470" s="17">
        <v>45000</v>
      </c>
      <c r="E470" s="17">
        <v>45000</v>
      </c>
      <c r="F470" s="17">
        <v>45000</v>
      </c>
    </row>
    <row r="471" spans="1:6" ht="47.25" x14ac:dyDescent="0.25">
      <c r="A471" s="15" t="s">
        <v>457</v>
      </c>
      <c r="B471" s="16" t="s">
        <v>458</v>
      </c>
      <c r="C471" s="16" t="s">
        <v>6</v>
      </c>
      <c r="D471" s="17">
        <f>+D472+D473+D474</f>
        <v>2442124.42</v>
      </c>
      <c r="E471" s="17">
        <v>2130822.13</v>
      </c>
      <c r="F471" s="17">
        <v>2130822.13</v>
      </c>
    </row>
    <row r="472" spans="1:6" ht="94.5" x14ac:dyDescent="0.25">
      <c r="A472" s="15" t="s">
        <v>83</v>
      </c>
      <c r="B472" s="16" t="s">
        <v>458</v>
      </c>
      <c r="C472" s="16" t="s">
        <v>84</v>
      </c>
      <c r="D472" s="17">
        <v>2305092.7999999998</v>
      </c>
      <c r="E472" s="17">
        <v>2081397.53</v>
      </c>
      <c r="F472" s="17">
        <v>2081397.53</v>
      </c>
    </row>
    <row r="473" spans="1:6" ht="47.25" x14ac:dyDescent="0.25">
      <c r="A473" s="15" t="s">
        <v>56</v>
      </c>
      <c r="B473" s="16" t="s">
        <v>458</v>
      </c>
      <c r="C473" s="16" t="s">
        <v>57</v>
      </c>
      <c r="D473" s="17">
        <v>135431.62</v>
      </c>
      <c r="E473" s="17">
        <v>49424.6</v>
      </c>
      <c r="F473" s="17">
        <v>49424.6</v>
      </c>
    </row>
    <row r="474" spans="1:6" ht="15.75" x14ac:dyDescent="0.25">
      <c r="A474" s="15" t="s">
        <v>85</v>
      </c>
      <c r="B474" s="16" t="s">
        <v>458</v>
      </c>
      <c r="C474" s="16" t="s">
        <v>86</v>
      </c>
      <c r="D474" s="17">
        <v>1600</v>
      </c>
      <c r="E474" s="17" t="s">
        <v>6</v>
      </c>
      <c r="F474" s="17" t="s">
        <v>6</v>
      </c>
    </row>
    <row r="475" spans="1:6" ht="47.25" x14ac:dyDescent="0.25">
      <c r="A475" s="15" t="s">
        <v>459</v>
      </c>
      <c r="B475" s="16" t="s">
        <v>460</v>
      </c>
      <c r="C475" s="16" t="s">
        <v>6</v>
      </c>
      <c r="D475" s="17">
        <f>+D476</f>
        <v>127334.69</v>
      </c>
      <c r="E475" s="17">
        <v>269056.90000000002</v>
      </c>
      <c r="F475" s="17">
        <v>269056.90000000002</v>
      </c>
    </row>
    <row r="476" spans="1:6" ht="94.5" x14ac:dyDescent="0.25">
      <c r="A476" s="15" t="s">
        <v>83</v>
      </c>
      <c r="B476" s="16" t="s">
        <v>460</v>
      </c>
      <c r="C476" s="16" t="s">
        <v>84</v>
      </c>
      <c r="D476" s="17">
        <v>127334.69</v>
      </c>
      <c r="E476" s="17">
        <v>269056.90000000002</v>
      </c>
      <c r="F476" s="17">
        <v>269056.90000000002</v>
      </c>
    </row>
    <row r="477" spans="1:6" ht="31.5" x14ac:dyDescent="0.25">
      <c r="A477" s="15" t="s">
        <v>461</v>
      </c>
      <c r="B477" s="16" t="s">
        <v>462</v>
      </c>
      <c r="C477" s="16" t="s">
        <v>6</v>
      </c>
      <c r="D477" s="17">
        <f>+D478+D479+D480</f>
        <v>600000</v>
      </c>
      <c r="E477" s="17">
        <v>650000</v>
      </c>
      <c r="F477" s="17">
        <v>650000</v>
      </c>
    </row>
    <row r="478" spans="1:6" ht="47.25" x14ac:dyDescent="0.25">
      <c r="A478" s="15" t="s">
        <v>56</v>
      </c>
      <c r="B478" s="16" t="s">
        <v>462</v>
      </c>
      <c r="C478" s="16" t="s">
        <v>57</v>
      </c>
      <c r="D478" s="17">
        <v>394550</v>
      </c>
      <c r="E478" s="17" t="s">
        <v>6</v>
      </c>
      <c r="F478" s="17" t="s">
        <v>6</v>
      </c>
    </row>
    <row r="479" spans="1:6" ht="31.5" x14ac:dyDescent="0.25">
      <c r="A479" s="15" t="s">
        <v>41</v>
      </c>
      <c r="B479" s="16" t="s">
        <v>462</v>
      </c>
      <c r="C479" s="16" t="s">
        <v>42</v>
      </c>
      <c r="D479" s="17">
        <v>18500</v>
      </c>
      <c r="E479" s="17" t="s">
        <v>6</v>
      </c>
      <c r="F479" s="17" t="s">
        <v>6</v>
      </c>
    </row>
    <row r="480" spans="1:6" ht="15.75" x14ac:dyDescent="0.25">
      <c r="A480" s="15" t="s">
        <v>85</v>
      </c>
      <c r="B480" s="16" t="s">
        <v>462</v>
      </c>
      <c r="C480" s="16" t="s">
        <v>86</v>
      </c>
      <c r="D480" s="17">
        <v>186950</v>
      </c>
      <c r="E480" s="17">
        <v>650000</v>
      </c>
      <c r="F480" s="17">
        <v>650000</v>
      </c>
    </row>
    <row r="481" spans="1:6" ht="63" x14ac:dyDescent="0.25">
      <c r="A481" s="15" t="s">
        <v>463</v>
      </c>
      <c r="B481" s="16" t="s">
        <v>464</v>
      </c>
      <c r="C481" s="16" t="s">
        <v>6</v>
      </c>
      <c r="D481" s="17">
        <f>+D482</f>
        <v>200000</v>
      </c>
      <c r="E481" s="17">
        <v>200000</v>
      </c>
      <c r="F481" s="17">
        <v>200000</v>
      </c>
    </row>
    <row r="482" spans="1:6" ht="15.75" x14ac:dyDescent="0.25">
      <c r="A482" s="15" t="s">
        <v>85</v>
      </c>
      <c r="B482" s="16" t="s">
        <v>464</v>
      </c>
      <c r="C482" s="16" t="s">
        <v>86</v>
      </c>
      <c r="D482" s="17">
        <v>200000</v>
      </c>
      <c r="E482" s="17">
        <v>200000</v>
      </c>
      <c r="F482" s="17">
        <v>200000</v>
      </c>
    </row>
    <row r="483" spans="1:6" ht="31.5" x14ac:dyDescent="0.25">
      <c r="A483" s="15" t="s">
        <v>465</v>
      </c>
      <c r="B483" s="16" t="s">
        <v>466</v>
      </c>
      <c r="C483" s="16" t="s">
        <v>6</v>
      </c>
      <c r="D483" s="17">
        <f>+D484</f>
        <v>1000000</v>
      </c>
      <c r="E483" s="17" t="s">
        <v>6</v>
      </c>
      <c r="F483" s="17" t="s">
        <v>6</v>
      </c>
    </row>
    <row r="484" spans="1:6" ht="15.75" x14ac:dyDescent="0.25">
      <c r="A484" s="15" t="s">
        <v>85</v>
      </c>
      <c r="B484" s="16" t="s">
        <v>466</v>
      </c>
      <c r="C484" s="16" t="s">
        <v>86</v>
      </c>
      <c r="D484" s="17">
        <v>1000000</v>
      </c>
      <c r="E484" s="17" t="s">
        <v>6</v>
      </c>
      <c r="F484" s="17" t="s">
        <v>6</v>
      </c>
    </row>
    <row r="485" spans="1:6" ht="63" x14ac:dyDescent="0.25">
      <c r="A485" s="15" t="s">
        <v>467</v>
      </c>
      <c r="B485" s="16" t="s">
        <v>468</v>
      </c>
      <c r="C485" s="16" t="s">
        <v>6</v>
      </c>
      <c r="D485" s="17">
        <f>+D486+D487</f>
        <v>1527500</v>
      </c>
      <c r="E485" s="17">
        <v>1462200</v>
      </c>
      <c r="F485" s="17">
        <v>1487300</v>
      </c>
    </row>
    <row r="486" spans="1:6" ht="94.5" x14ac:dyDescent="0.25">
      <c r="A486" s="15" t="s">
        <v>83</v>
      </c>
      <c r="B486" s="16" t="s">
        <v>468</v>
      </c>
      <c r="C486" s="16" t="s">
        <v>84</v>
      </c>
      <c r="D486" s="17">
        <v>1255116.5</v>
      </c>
      <c r="E486" s="17">
        <v>1462200</v>
      </c>
      <c r="F486" s="17">
        <v>1487300</v>
      </c>
    </row>
    <row r="487" spans="1:6" ht="47.25" x14ac:dyDescent="0.25">
      <c r="A487" s="15" t="s">
        <v>56</v>
      </c>
      <c r="B487" s="16" t="s">
        <v>468</v>
      </c>
      <c r="C487" s="16" t="s">
        <v>57</v>
      </c>
      <c r="D487" s="17">
        <v>272383.5</v>
      </c>
      <c r="E487" s="17"/>
      <c r="F487" s="17"/>
    </row>
    <row r="488" spans="1:6" ht="78.75" x14ac:dyDescent="0.25">
      <c r="A488" s="15" t="s">
        <v>469</v>
      </c>
      <c r="B488" s="16" t="s">
        <v>470</v>
      </c>
      <c r="C488" s="16" t="s">
        <v>6</v>
      </c>
      <c r="D488" s="17">
        <f>+D489</f>
        <v>16600</v>
      </c>
      <c r="E488" s="17">
        <v>4700</v>
      </c>
      <c r="F488" s="17">
        <v>26600</v>
      </c>
    </row>
    <row r="489" spans="1:6" ht="47.25" x14ac:dyDescent="0.25">
      <c r="A489" s="15" t="s">
        <v>56</v>
      </c>
      <c r="B489" s="16" t="s">
        <v>470</v>
      </c>
      <c r="C489" s="16" t="s">
        <v>57</v>
      </c>
      <c r="D489" s="17">
        <v>16600</v>
      </c>
      <c r="E489" s="17">
        <v>4700</v>
      </c>
      <c r="F489" s="17">
        <v>26600</v>
      </c>
    </row>
    <row r="490" spans="1:6" ht="31.5" x14ac:dyDescent="0.25">
      <c r="A490" s="15" t="s">
        <v>471</v>
      </c>
      <c r="B490" s="16" t="s">
        <v>472</v>
      </c>
      <c r="C490" s="16" t="s">
        <v>6</v>
      </c>
      <c r="D490" s="17">
        <f>+D491</f>
        <v>369443.3</v>
      </c>
      <c r="E490" s="17" t="s">
        <v>6</v>
      </c>
      <c r="F490" s="17" t="s">
        <v>6</v>
      </c>
    </row>
    <row r="491" spans="1:6" ht="47.25" x14ac:dyDescent="0.25">
      <c r="A491" s="15" t="s">
        <v>56</v>
      </c>
      <c r="B491" s="16" t="s">
        <v>472</v>
      </c>
      <c r="C491" s="16" t="s">
        <v>57</v>
      </c>
      <c r="D491" s="17">
        <v>369443.3</v>
      </c>
      <c r="E491" s="17" t="s">
        <v>6</v>
      </c>
      <c r="F491" s="17" t="s">
        <v>6</v>
      </c>
    </row>
    <row r="492" spans="1:6" ht="126" x14ac:dyDescent="0.25">
      <c r="A492" s="15" t="s">
        <v>473</v>
      </c>
      <c r="B492" s="16" t="s">
        <v>474</v>
      </c>
      <c r="C492" s="16" t="s">
        <v>6</v>
      </c>
      <c r="D492" s="17">
        <f>+D493+D494</f>
        <v>23500</v>
      </c>
      <c r="E492" s="17">
        <v>24000</v>
      </c>
      <c r="F492" s="17">
        <v>24700</v>
      </c>
    </row>
    <row r="493" spans="1:6" ht="94.5" x14ac:dyDescent="0.25">
      <c r="A493" s="15" t="s">
        <v>83</v>
      </c>
      <c r="B493" s="16" t="s">
        <v>474</v>
      </c>
      <c r="C493" s="16" t="s">
        <v>84</v>
      </c>
      <c r="D493" s="17">
        <v>18500</v>
      </c>
      <c r="E493" s="17">
        <v>19000</v>
      </c>
      <c r="F493" s="17">
        <v>19700</v>
      </c>
    </row>
    <row r="494" spans="1:6" ht="47.25" x14ac:dyDescent="0.25">
      <c r="A494" s="15" t="s">
        <v>56</v>
      </c>
      <c r="B494" s="16" t="s">
        <v>474</v>
      </c>
      <c r="C494" s="16" t="s">
        <v>57</v>
      </c>
      <c r="D494" s="17">
        <v>5000</v>
      </c>
      <c r="E494" s="17">
        <v>5000</v>
      </c>
      <c r="F494" s="17">
        <v>5000</v>
      </c>
    </row>
    <row r="495" spans="1:6" ht="31.5" x14ac:dyDescent="0.25">
      <c r="A495" s="15" t="s">
        <v>475</v>
      </c>
      <c r="B495" s="16" t="s">
        <v>476</v>
      </c>
      <c r="C495" s="16" t="s">
        <v>6</v>
      </c>
      <c r="D495" s="17">
        <f>+D496</f>
        <v>0</v>
      </c>
      <c r="E495" s="17">
        <v>6812000</v>
      </c>
      <c r="F495" s="17">
        <v>14050000</v>
      </c>
    </row>
    <row r="496" spans="1:6" ht="15.75" x14ac:dyDescent="0.25">
      <c r="A496" s="15" t="s">
        <v>477</v>
      </c>
      <c r="B496" s="16" t="s">
        <v>476</v>
      </c>
      <c r="C496" s="16" t="s">
        <v>478</v>
      </c>
      <c r="D496" s="17"/>
      <c r="E496" s="17">
        <v>6812000</v>
      </c>
      <c r="F496" s="17">
        <v>14050000</v>
      </c>
    </row>
  </sheetData>
  <mergeCells count="6">
    <mergeCell ref="A12:F12"/>
    <mergeCell ref="A13:F13"/>
    <mergeCell ref="A14:A15"/>
    <mergeCell ref="B14:B15"/>
    <mergeCell ref="C14:C15"/>
    <mergeCell ref="D14:F14"/>
  </mergeCells>
  <pageMargins left="1.1811023622047245" right="0.59055118110236227" top="0.78740157480314965" bottom="0.39370078740157483" header="0.31496062992125984" footer="0.31496062992125984"/>
  <pageSetup paperSize="9" scale="59" orientation="portrait" r:id="rId1"/>
  <headerFooter>
    <oddFooter>&amp;C&amp;P из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распределение</vt:lpstr>
      <vt:lpstr>распределение!Заголовки_для_печати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Бабина Виктория Александровна</dc:creator>
  <cp:lastModifiedBy>Бабина Виктория Александровна</cp:lastModifiedBy>
  <cp:lastPrinted>2020-11-26T13:30:39Z</cp:lastPrinted>
  <dcterms:created xsi:type="dcterms:W3CDTF">2020-11-26T06:23:23Z</dcterms:created>
  <dcterms:modified xsi:type="dcterms:W3CDTF">2020-11-26T14:30:55Z</dcterms:modified>
</cp:coreProperties>
</file>