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" yWindow="60" windowWidth="12072" windowHeight="9600" activeTab="2"/>
  </bookViews>
  <sheets>
    <sheet name="Доходы+" sheetId="1" r:id="rId1"/>
    <sheet name="Расходы+" sheetId="2" r:id="rId2"/>
    <sheet name="Источники +" sheetId="5" r:id="rId3"/>
    <sheet name="_params" sheetId="4" state="hidden" r:id="rId4"/>
  </sheets>
  <definedNames>
    <definedName name="_xlnm._FilterDatabase" localSheetId="1" hidden="1">'Расходы+'!$A$12:$J$375</definedName>
    <definedName name="APPT" localSheetId="0">'Доходы+'!$A$25</definedName>
    <definedName name="APPT" localSheetId="2">'Источники +'!$A$25</definedName>
    <definedName name="APPT" localSheetId="1">'Расходы+'!$A$21</definedName>
    <definedName name="FILE_NAME" localSheetId="0">'Доходы+'!$H$4</definedName>
    <definedName name="FIO" localSheetId="0">'Доходы+'!$D$25</definedName>
    <definedName name="FIO" localSheetId="1">'Расходы+'!$D$21</definedName>
    <definedName name="FORM_CODE" localSheetId="0">'Доходы+'!$H$6</definedName>
    <definedName name="LAST_CELL" localSheetId="0">'Доходы+'!$F$149</definedName>
    <definedName name="LAST_CELL" localSheetId="2">'Источники +'!$F$23</definedName>
    <definedName name="LAST_CELL" localSheetId="1">'Расходы+'!$F$376</definedName>
    <definedName name="PARAMS" localSheetId="0">'Доходы+'!$H$2</definedName>
    <definedName name="PERIOD" localSheetId="0">'Доходы+'!$H$7</definedName>
    <definedName name="RANGE_NAMES" localSheetId="0">'Доходы+'!$H$10</definedName>
    <definedName name="RBEGIN_1" localSheetId="0">'Доходы+'!$A$20</definedName>
    <definedName name="RBEGIN_1" localSheetId="2">'Источники +'!$A$12</definedName>
    <definedName name="RBEGIN_1" localSheetId="1">'Расходы+'!$A$13</definedName>
    <definedName name="REG_DATE" localSheetId="0">'Доходы+'!$H$5</definedName>
    <definedName name="REND_1" localSheetId="0">'Доходы+'!$A$149</definedName>
    <definedName name="REND_1" localSheetId="2">'Источники +'!$A$23</definedName>
    <definedName name="REND_1" localSheetId="1">'Расходы+'!$A$377</definedName>
    <definedName name="S_520" localSheetId="2">'Источники +'!$A$14</definedName>
    <definedName name="S_620" localSheetId="2">'Источники +'!$A$16</definedName>
    <definedName name="S_700" localSheetId="2">'Источники +'!$A$18</definedName>
    <definedName name="S_700A" localSheetId="2">'Источники +'!$A$19</definedName>
    <definedName name="SIGN" localSheetId="0">'Доходы+'!$A$24:$D$26</definedName>
    <definedName name="SIGN" localSheetId="2">'Источники +'!$A$25:$D$26</definedName>
    <definedName name="SIGN" localSheetId="1">'Расходы+'!$A$20:$D$22</definedName>
    <definedName name="SRC_CODE" localSheetId="0">'Доходы+'!$H$9</definedName>
    <definedName name="SRC_KIND" localSheetId="0">'Доходы+'!$H$8</definedName>
    <definedName name="_xlnm.Print_Area" localSheetId="0">'Доходы+'!$A$1:$F$151</definedName>
    <definedName name="_xlnm.Print_Area" localSheetId="1">'Расходы+'!$A$1:$F$377</definedName>
  </definedNames>
  <calcPr calcId="145621"/>
</workbook>
</file>

<file path=xl/calcChain.xml><?xml version="1.0" encoding="utf-8"?>
<calcChain xmlns="http://schemas.openxmlformats.org/spreadsheetml/2006/main">
  <c r="E128" i="2" l="1"/>
  <c r="D128" i="2"/>
  <c r="D267" i="2"/>
  <c r="E226" i="2"/>
  <c r="D226" i="2"/>
  <c r="D276" i="2"/>
  <c r="D288" i="2"/>
  <c r="D279" i="2"/>
  <c r="E266" i="2"/>
  <c r="E223" i="2" s="1"/>
  <c r="E267" i="2"/>
  <c r="D190" i="2"/>
  <c r="E175" i="2"/>
  <c r="E176" i="2"/>
  <c r="E174" i="2" s="1"/>
  <c r="D176" i="2"/>
  <c r="D175" i="2"/>
  <c r="E27" i="2"/>
  <c r="D27" i="2"/>
  <c r="E28" i="2"/>
  <c r="E29" i="2"/>
  <c r="D29" i="2"/>
  <c r="E60" i="2"/>
  <c r="D60" i="2"/>
  <c r="F63" i="2"/>
  <c r="F29" i="2" s="1"/>
  <c r="E106" i="2"/>
  <c r="D106" i="2"/>
  <c r="F109" i="2"/>
  <c r="D114" i="2"/>
  <c r="D117" i="2"/>
  <c r="E127" i="2"/>
  <c r="D113" i="2"/>
  <c r="E131" i="2"/>
  <c r="E130" i="2" s="1"/>
  <c r="D131" i="2"/>
  <c r="D130" i="2" s="1"/>
  <c r="F132" i="2"/>
  <c r="F129" i="2"/>
  <c r="D167" i="2"/>
  <c r="D166" i="2" s="1"/>
  <c r="E186" i="2"/>
  <c r="E185" i="2" s="1"/>
  <c r="F192" i="2"/>
  <c r="D194" i="2"/>
  <c r="E198" i="2"/>
  <c r="D198" i="2"/>
  <c r="F200" i="2"/>
  <c r="F269" i="2"/>
  <c r="D285" i="2"/>
  <c r="D284" i="2" s="1"/>
  <c r="D343" i="2"/>
  <c r="D360" i="2"/>
  <c r="D359" i="2" s="1"/>
  <c r="E24" i="1"/>
  <c r="E23" i="1"/>
  <c r="E35" i="1"/>
  <c r="E36" i="1"/>
  <c r="F44" i="1"/>
  <c r="E41" i="1"/>
  <c r="E46" i="1"/>
  <c r="E42" i="1"/>
  <c r="E49" i="1"/>
  <c r="E58" i="1"/>
  <c r="E62" i="1"/>
  <c r="E63" i="1"/>
  <c r="E67" i="1"/>
  <c r="E70" i="1"/>
  <c r="E84" i="1"/>
  <c r="E91" i="1"/>
  <c r="E90" i="1" s="1"/>
  <c r="E93" i="1"/>
  <c r="E98" i="1"/>
  <c r="E97" i="1" s="1"/>
  <c r="E102" i="1"/>
  <c r="E104" i="1"/>
  <c r="E106" i="1"/>
  <c r="E108" i="1"/>
  <c r="E110" i="1"/>
  <c r="E112" i="1"/>
  <c r="E114" i="1"/>
  <c r="E101" i="1" s="1"/>
  <c r="E117" i="1"/>
  <c r="E139" i="1"/>
  <c r="D133" i="1"/>
  <c r="F176" i="2" l="1"/>
  <c r="D174" i="2"/>
  <c r="E184" i="2"/>
  <c r="E26" i="2"/>
  <c r="F130" i="2"/>
  <c r="E126" i="2"/>
  <c r="F131" i="2"/>
  <c r="E100" i="1"/>
  <c r="E22" i="1" s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3" i="1"/>
  <c r="F50" i="1"/>
  <c r="F51" i="1"/>
  <c r="F56" i="1"/>
  <c r="F57" i="1"/>
  <c r="F58" i="1"/>
  <c r="F60" i="1"/>
  <c r="F61" i="1"/>
  <c r="F64" i="1"/>
  <c r="F65" i="1"/>
  <c r="F66" i="1"/>
  <c r="F68" i="1"/>
  <c r="F69" i="1"/>
  <c r="F70" i="1"/>
  <c r="F72" i="1"/>
  <c r="F74" i="1"/>
  <c r="F77" i="1"/>
  <c r="F79" i="1"/>
  <c r="F81" i="1"/>
  <c r="F84" i="1"/>
  <c r="F85" i="1"/>
  <c r="F86" i="1"/>
  <c r="F89" i="1"/>
  <c r="F92" i="1"/>
  <c r="F93" i="1"/>
  <c r="F94" i="1"/>
  <c r="F105" i="1"/>
  <c r="F118" i="1"/>
  <c r="F119" i="1"/>
  <c r="F120" i="1"/>
  <c r="F121" i="1"/>
  <c r="F122" i="1"/>
  <c r="F124" i="1"/>
  <c r="F125" i="1"/>
  <c r="F126" i="1"/>
  <c r="F127" i="1"/>
  <c r="F128" i="1"/>
  <c r="F131" i="1"/>
  <c r="E130" i="1"/>
  <c r="F130" i="1" s="1"/>
  <c r="F42" i="1"/>
  <c r="F49" i="1"/>
  <c r="E55" i="1"/>
  <c r="F55" i="1" s="1"/>
  <c r="E59" i="1"/>
  <c r="F59" i="1" s="1"/>
  <c r="F62" i="1"/>
  <c r="F67" i="1"/>
  <c r="E71" i="1"/>
  <c r="F71" i="1" s="1"/>
  <c r="E73" i="1"/>
  <c r="F73" i="1" s="1"/>
  <c r="E76" i="1"/>
  <c r="E78" i="1"/>
  <c r="F78" i="1" s="1"/>
  <c r="E80" i="1"/>
  <c r="F80" i="1" s="1"/>
  <c r="E88" i="1"/>
  <c r="F91" i="1"/>
  <c r="F101" i="1"/>
  <c r="F117" i="1"/>
  <c r="F128" i="2" l="1"/>
  <c r="D127" i="2"/>
  <c r="F76" i="1"/>
  <c r="F88" i="1"/>
  <c r="E87" i="1"/>
  <c r="F87" i="1" s="1"/>
  <c r="E82" i="1"/>
  <c r="F82" i="1" s="1"/>
  <c r="F83" i="1"/>
  <c r="E129" i="1"/>
  <c r="F129" i="1" s="1"/>
  <c r="F100" i="1"/>
  <c r="F90" i="1"/>
  <c r="F127" i="2" l="1"/>
  <c r="D126" i="2"/>
  <c r="F126" i="2" s="1"/>
  <c r="E75" i="1"/>
  <c r="F75" i="1" s="1"/>
  <c r="E134" i="1"/>
  <c r="E133" i="1" s="1"/>
  <c r="E135" i="1"/>
  <c r="E137" i="1"/>
  <c r="E20" i="1" l="1"/>
  <c r="F20" i="1" s="1"/>
  <c r="E132" i="1"/>
  <c r="F132" i="1" s="1"/>
  <c r="F133" i="1"/>
  <c r="F30" i="2"/>
  <c r="F43" i="2"/>
  <c r="F44" i="2"/>
  <c r="F45" i="2"/>
  <c r="F49" i="2"/>
  <c r="F50" i="2"/>
  <c r="F51" i="2"/>
  <c r="F52" i="2"/>
  <c r="F56" i="2"/>
  <c r="F57" i="2"/>
  <c r="F58" i="2"/>
  <c r="F61" i="2"/>
  <c r="F62" i="2"/>
  <c r="F66" i="2"/>
  <c r="F68" i="2"/>
  <c r="F69" i="2"/>
  <c r="F70" i="2"/>
  <c r="F74" i="2"/>
  <c r="F75" i="2"/>
  <c r="F76" i="2"/>
  <c r="F79" i="2"/>
  <c r="F80" i="2"/>
  <c r="F83" i="2"/>
  <c r="F84" i="2"/>
  <c r="F85" i="2"/>
  <c r="F86" i="2"/>
  <c r="F87" i="2"/>
  <c r="F88" i="2"/>
  <c r="F89" i="2"/>
  <c r="F92" i="2"/>
  <c r="F96" i="2"/>
  <c r="F97" i="2"/>
  <c r="F98" i="2"/>
  <c r="F101" i="2"/>
  <c r="F102" i="2"/>
  <c r="F104" i="2"/>
  <c r="F107" i="2"/>
  <c r="F108" i="2"/>
  <c r="F114" i="2"/>
  <c r="F121" i="2"/>
  <c r="F122" i="2"/>
  <c r="F125" i="2"/>
  <c r="F136" i="2"/>
  <c r="F142" i="2"/>
  <c r="F152" i="2"/>
  <c r="F156" i="2"/>
  <c r="F160" i="2"/>
  <c r="F164" i="2"/>
  <c r="F165" i="2"/>
  <c r="F166" i="2"/>
  <c r="F167" i="2"/>
  <c r="F168" i="2"/>
  <c r="F171" i="2"/>
  <c r="F187" i="2"/>
  <c r="F191" i="2"/>
  <c r="F195" i="2"/>
  <c r="F199" i="2"/>
  <c r="F204" i="2"/>
  <c r="F205" i="2"/>
  <c r="F230" i="2"/>
  <c r="F231" i="2"/>
  <c r="F235" i="2"/>
  <c r="F236" i="2"/>
  <c r="F240" i="2"/>
  <c r="F241" i="2"/>
  <c r="F243" i="2"/>
  <c r="F244" i="2"/>
  <c r="F245" i="2"/>
  <c r="F248" i="2"/>
  <c r="F252" i="2"/>
  <c r="F253" i="2"/>
  <c r="F254" i="2"/>
  <c r="F255" i="2"/>
  <c r="F258" i="2"/>
  <c r="F259" i="2"/>
  <c r="F262" i="2"/>
  <c r="F265" i="2"/>
  <c r="F268" i="2"/>
  <c r="F273" i="2"/>
  <c r="F284" i="2"/>
  <c r="F285" i="2"/>
  <c r="F286" i="2"/>
  <c r="F289" i="2"/>
  <c r="F290" i="2"/>
  <c r="F292" i="2"/>
  <c r="F296" i="2"/>
  <c r="F299" i="2"/>
  <c r="F320" i="2"/>
  <c r="F324" i="2"/>
  <c r="F325" i="2"/>
  <c r="F329" i="2"/>
  <c r="F332" i="2"/>
  <c r="F335" i="2"/>
  <c r="F342" i="2"/>
  <c r="F346" i="2"/>
  <c r="F349" i="2"/>
  <c r="F361" i="2"/>
  <c r="F365" i="2"/>
  <c r="F366" i="2"/>
  <c r="F367" i="2"/>
  <c r="F368" i="2"/>
  <c r="F369" i="2"/>
  <c r="F375" i="2"/>
  <c r="F31" i="2"/>
  <c r="E100" i="2"/>
  <c r="E99" i="2" s="1"/>
  <c r="F27" i="2"/>
  <c r="D95" i="2"/>
  <c r="D94" i="2" s="1"/>
  <c r="D28" i="2"/>
  <c r="D26" i="2" s="1"/>
  <c r="D25" i="2" s="1"/>
  <c r="E18" i="2"/>
  <c r="D18" i="2"/>
  <c r="E19" i="2"/>
  <c r="D19" i="2"/>
  <c r="E20" i="2"/>
  <c r="D20" i="2"/>
  <c r="E22" i="2"/>
  <c r="D22" i="2"/>
  <c r="E23" i="2"/>
  <c r="D23" i="2"/>
  <c r="E24" i="2"/>
  <c r="D24" i="2"/>
  <c r="E34" i="2"/>
  <c r="E33" i="2" s="1"/>
  <c r="D34" i="2"/>
  <c r="E36" i="2"/>
  <c r="D36" i="2"/>
  <c r="E37" i="2"/>
  <c r="D37" i="2"/>
  <c r="E38" i="2"/>
  <c r="D38" i="2"/>
  <c r="D39" i="2"/>
  <c r="F39" i="2" s="1"/>
  <c r="D140" i="2"/>
  <c r="F140" i="2" s="1"/>
  <c r="D141" i="2"/>
  <c r="F141" i="2" s="1"/>
  <c r="D144" i="2"/>
  <c r="F144" i="2" s="1"/>
  <c r="E137" i="2"/>
  <c r="D147" i="2"/>
  <c r="F147" i="2" s="1"/>
  <c r="D148" i="2"/>
  <c r="F148" i="2" s="1"/>
  <c r="F175" i="2"/>
  <c r="D179" i="2"/>
  <c r="E182" i="2"/>
  <c r="D182" i="2"/>
  <c r="E183" i="2"/>
  <c r="D183" i="2"/>
  <c r="E209" i="2"/>
  <c r="D209" i="2"/>
  <c r="E210" i="2"/>
  <c r="D210" i="2"/>
  <c r="E211" i="2"/>
  <c r="D211" i="2"/>
  <c r="E212" i="2"/>
  <c r="D212" i="2"/>
  <c r="E113" i="2"/>
  <c r="F117" i="2"/>
  <c r="E215" i="2"/>
  <c r="E214" i="2" s="1"/>
  <c r="E213" i="2" s="1"/>
  <c r="D215" i="2"/>
  <c r="D216" i="2"/>
  <c r="F216" i="2" s="1"/>
  <c r="E219" i="2"/>
  <c r="D219" i="2"/>
  <c r="E220" i="2"/>
  <c r="D220" i="2"/>
  <c r="E222" i="2"/>
  <c r="D222" i="2"/>
  <c r="E225" i="2"/>
  <c r="E224" i="2" s="1"/>
  <c r="D225" i="2"/>
  <c r="D224" i="2" s="1"/>
  <c r="D272" i="2"/>
  <c r="D271" i="2" s="1"/>
  <c r="F271" i="2" s="1"/>
  <c r="E274" i="2"/>
  <c r="E275" i="2"/>
  <c r="E276" i="2"/>
  <c r="F276" i="2" s="1"/>
  <c r="E279" i="2"/>
  <c r="E280" i="2"/>
  <c r="D280" i="2"/>
  <c r="D282" i="2"/>
  <c r="F282" i="2" s="1"/>
  <c r="E203" i="2"/>
  <c r="E202" i="2" s="1"/>
  <c r="E201" i="2" s="1"/>
  <c r="D203" i="2"/>
  <c r="E196" i="2"/>
  <c r="E190" i="2"/>
  <c r="E189" i="2" s="1"/>
  <c r="D189" i="2"/>
  <c r="D186" i="2"/>
  <c r="D185" i="2" s="1"/>
  <c r="D184" i="2" s="1"/>
  <c r="F184" i="2" s="1"/>
  <c r="D170" i="2"/>
  <c r="D163" i="2"/>
  <c r="D159" i="2"/>
  <c r="D158" i="2" s="1"/>
  <c r="D157" i="2" s="1"/>
  <c r="F157" i="2" s="1"/>
  <c r="D155" i="2"/>
  <c r="D154" i="2" s="1"/>
  <c r="D153" i="2" s="1"/>
  <c r="F153" i="2" s="1"/>
  <c r="D151" i="2"/>
  <c r="D135" i="2"/>
  <c r="D124" i="2"/>
  <c r="D123" i="2" s="1"/>
  <c r="F123" i="2" s="1"/>
  <c r="E120" i="2"/>
  <c r="E119" i="2" s="1"/>
  <c r="E118" i="2" s="1"/>
  <c r="E110" i="2" s="1"/>
  <c r="D120" i="2"/>
  <c r="E95" i="2"/>
  <c r="E94" i="2" s="1"/>
  <c r="F106" i="2"/>
  <c r="E103" i="2"/>
  <c r="D103" i="2"/>
  <c r="D100" i="2"/>
  <c r="D91" i="2"/>
  <c r="D90" i="2" s="1"/>
  <c r="F90" i="2" s="1"/>
  <c r="E82" i="2"/>
  <c r="E81" i="2" s="1"/>
  <c r="D82" i="2"/>
  <c r="E78" i="2"/>
  <c r="E77" i="2" s="1"/>
  <c r="D78" i="2"/>
  <c r="D77" i="2" s="1"/>
  <c r="E73" i="2"/>
  <c r="E72" i="2" s="1"/>
  <c r="D73" i="2"/>
  <c r="D72" i="2" s="1"/>
  <c r="D67" i="2"/>
  <c r="E67" i="2"/>
  <c r="E65" i="2"/>
  <c r="D65" i="2"/>
  <c r="E59" i="2"/>
  <c r="D59" i="2"/>
  <c r="E55" i="2"/>
  <c r="E54" i="2" s="1"/>
  <c r="D55" i="2"/>
  <c r="D48" i="2"/>
  <c r="D46" i="2" s="1"/>
  <c r="F46" i="2" s="1"/>
  <c r="E42" i="2"/>
  <c r="E41" i="2" s="1"/>
  <c r="E40" i="2" s="1"/>
  <c r="D42" i="2"/>
  <c r="E229" i="2"/>
  <c r="E228" i="2" s="1"/>
  <c r="D229" i="2"/>
  <c r="D228" i="2" s="1"/>
  <c r="D227" i="2" s="1"/>
  <c r="E234" i="2"/>
  <c r="E233" i="2" s="1"/>
  <c r="E232" i="2" s="1"/>
  <c r="D234" i="2"/>
  <c r="D239" i="2"/>
  <c r="E239" i="2"/>
  <c r="E238" i="2" s="1"/>
  <c r="E237" i="2" s="1"/>
  <c r="D247" i="2"/>
  <c r="D246" i="2" s="1"/>
  <c r="D242" i="2" s="1"/>
  <c r="F242" i="2" s="1"/>
  <c r="E251" i="2"/>
  <c r="E250" i="2" s="1"/>
  <c r="D251" i="2"/>
  <c r="D250" i="2" s="1"/>
  <c r="E257" i="2"/>
  <c r="E256" i="2" s="1"/>
  <c r="D257" i="2"/>
  <c r="D256" i="2" s="1"/>
  <c r="D261" i="2"/>
  <c r="F261" i="2" s="1"/>
  <c r="D264" i="2"/>
  <c r="D266" i="2"/>
  <c r="E288" i="2"/>
  <c r="E287" i="2" s="1"/>
  <c r="E283" i="2" s="1"/>
  <c r="D291" i="2"/>
  <c r="D287" i="2" s="1"/>
  <c r="D295" i="2"/>
  <c r="E308" i="2"/>
  <c r="E323" i="2"/>
  <c r="E322" i="2" s="1"/>
  <c r="E303" i="2"/>
  <c r="D300" i="2"/>
  <c r="F300" i="2" s="1"/>
  <c r="D303" i="2"/>
  <c r="D306" i="2"/>
  <c r="F306" i="2" s="1"/>
  <c r="D309" i="2"/>
  <c r="F309" i="2" s="1"/>
  <c r="D310" i="2"/>
  <c r="F310" i="2" s="1"/>
  <c r="D313" i="2"/>
  <c r="F313" i="2" s="1"/>
  <c r="D316" i="2"/>
  <c r="F316" i="2" s="1"/>
  <c r="D298" i="2"/>
  <c r="D319" i="2"/>
  <c r="D318" i="2" s="1"/>
  <c r="D317" i="2" s="1"/>
  <c r="F317" i="2" s="1"/>
  <c r="D323" i="2"/>
  <c r="D322" i="2" s="1"/>
  <c r="D321" i="2" s="1"/>
  <c r="E326" i="2"/>
  <c r="D328" i="2"/>
  <c r="D331" i="2"/>
  <c r="D312" i="2" s="1"/>
  <c r="F312" i="2" s="1"/>
  <c r="D334" i="2"/>
  <c r="F334" i="2" s="1"/>
  <c r="E341" i="2"/>
  <c r="E302" i="2" s="1"/>
  <c r="D341" i="2"/>
  <c r="D302" i="2" s="1"/>
  <c r="D308" i="2"/>
  <c r="D347" i="2"/>
  <c r="F347" i="2" s="1"/>
  <c r="E357" i="2"/>
  <c r="D357" i="2"/>
  <c r="D356" i="2"/>
  <c r="D355" i="2"/>
  <c r="E354" i="2"/>
  <c r="D354" i="2"/>
  <c r="D353" i="2"/>
  <c r="F353" i="2" s="1"/>
  <c r="E360" i="2"/>
  <c r="E359" i="2" s="1"/>
  <c r="F359" i="2" s="1"/>
  <c r="D358" i="2"/>
  <c r="D364" i="2"/>
  <c r="E364" i="2"/>
  <c r="E363" i="2" s="1"/>
  <c r="E362" i="2" s="1"/>
  <c r="E374" i="2"/>
  <c r="E373" i="2" s="1"/>
  <c r="E372" i="2" s="1"/>
  <c r="E371" i="2" s="1"/>
  <c r="E370" i="2" s="1"/>
  <c r="D374" i="2"/>
  <c r="D373" i="2" s="1"/>
  <c r="D372" i="2" s="1"/>
  <c r="F65" i="2" l="1"/>
  <c r="F72" i="2"/>
  <c r="F103" i="2"/>
  <c r="F280" i="2"/>
  <c r="F18" i="2"/>
  <c r="D294" i="2"/>
  <c r="F294" i="2" s="1"/>
  <c r="D275" i="2"/>
  <c r="F275" i="2" s="1"/>
  <c r="F298" i="2"/>
  <c r="E207" i="2"/>
  <c r="E249" i="2"/>
  <c r="F212" i="2"/>
  <c r="D223" i="2"/>
  <c r="F223" i="2"/>
  <c r="F59" i="2"/>
  <c r="F23" i="2"/>
  <c r="F357" i="2"/>
  <c r="F302" i="2"/>
  <c r="F220" i="2"/>
  <c r="D143" i="2"/>
  <c r="F143" i="2" s="1"/>
  <c r="F38" i="2"/>
  <c r="F36" i="2"/>
  <c r="F19" i="2"/>
  <c r="F60" i="2"/>
  <c r="D112" i="2"/>
  <c r="F256" i="2"/>
  <c r="F77" i="2"/>
  <c r="F279" i="2"/>
  <c r="F215" i="2"/>
  <c r="F210" i="2"/>
  <c r="F48" i="2"/>
  <c r="F67" i="2"/>
  <c r="E35" i="2"/>
  <c r="E32" i="2" s="1"/>
  <c r="F20" i="2"/>
  <c r="E17" i="2"/>
  <c r="F113" i="2"/>
  <c r="F186" i="2"/>
  <c r="F185" i="2"/>
  <c r="E181" i="2"/>
  <c r="E180" i="2" s="1"/>
  <c r="F183" i="2"/>
  <c r="F219" i="2"/>
  <c r="D208" i="2"/>
  <c r="F211" i="2"/>
  <c r="F257" i="2"/>
  <c r="F318" i="2"/>
  <c r="F308" i="2"/>
  <c r="F322" i="2"/>
  <c r="F345" i="2"/>
  <c r="F354" i="2"/>
  <c r="F374" i="2"/>
  <c r="D327" i="2"/>
  <c r="F328" i="2"/>
  <c r="D281" i="2"/>
  <c r="F281" i="2" s="1"/>
  <c r="F291" i="2"/>
  <c r="D263" i="2"/>
  <c r="F263" i="2" s="1"/>
  <c r="F264" i="2"/>
  <c r="E227" i="2"/>
  <c r="F227" i="2" s="1"/>
  <c r="F228" i="2"/>
  <c r="D134" i="2"/>
  <c r="F135" i="2"/>
  <c r="E188" i="2"/>
  <c r="E172" i="2" s="1"/>
  <c r="F189" i="2"/>
  <c r="D33" i="2"/>
  <c r="F34" i="2"/>
  <c r="F95" i="2"/>
  <c r="D371" i="2"/>
  <c r="F372" i="2"/>
  <c r="D278" i="2"/>
  <c r="F288" i="2"/>
  <c r="D233" i="2"/>
  <c r="F234" i="2"/>
  <c r="D41" i="2"/>
  <c r="F42" i="2"/>
  <c r="D119" i="2"/>
  <c r="F119" i="2" s="1"/>
  <c r="F120" i="2"/>
  <c r="D150" i="2"/>
  <c r="F151" i="2"/>
  <c r="D146" i="2"/>
  <c r="D169" i="2"/>
  <c r="F169" i="2" s="1"/>
  <c r="F170" i="2"/>
  <c r="D193" i="2"/>
  <c r="F194" i="2"/>
  <c r="D202" i="2"/>
  <c r="F203" i="2"/>
  <c r="D116" i="2"/>
  <c r="D178" i="2"/>
  <c r="F178" i="2" s="1"/>
  <c r="F179" i="2"/>
  <c r="F373" i="2"/>
  <c r="F303" i="2"/>
  <c r="F24" i="2"/>
  <c r="D21" i="2"/>
  <c r="F22" i="2"/>
  <c r="F28" i="2"/>
  <c r="F229" i="2"/>
  <c r="F73" i="2"/>
  <c r="D352" i="2"/>
  <c r="F364" i="2"/>
  <c r="F251" i="2"/>
  <c r="D238" i="2"/>
  <c r="F239" i="2"/>
  <c r="D54" i="2"/>
  <c r="F54" i="2" s="1"/>
  <c r="F55" i="2"/>
  <c r="D81" i="2"/>
  <c r="F81" i="2" s="1"/>
  <c r="F82" i="2"/>
  <c r="D99" i="2"/>
  <c r="F99" i="2" s="1"/>
  <c r="F100" i="2"/>
  <c r="D162" i="2"/>
  <c r="D161" i="2" s="1"/>
  <c r="F163" i="2"/>
  <c r="D197" i="2"/>
  <c r="F198" i="2"/>
  <c r="F94" i="2"/>
  <c r="F225" i="2"/>
  <c r="F222" i="2"/>
  <c r="F209" i="2"/>
  <c r="F37" i="2"/>
  <c r="F341" i="2"/>
  <c r="F190" i="2"/>
  <c r="F182" i="2"/>
  <c r="D17" i="2"/>
  <c r="F360" i="2"/>
  <c r="F348" i="2"/>
  <c r="F272" i="2"/>
  <c r="F267" i="2"/>
  <c r="F247" i="2"/>
  <c r="F159" i="2"/>
  <c r="F155" i="2"/>
  <c r="F124" i="2"/>
  <c r="F91" i="2"/>
  <c r="D35" i="2"/>
  <c r="E21" i="2"/>
  <c r="F331" i="2"/>
  <c r="F323" i="2"/>
  <c r="F319" i="2"/>
  <c r="F295" i="2"/>
  <c r="F266" i="2"/>
  <c r="F246" i="2"/>
  <c r="F158" i="2"/>
  <c r="F154" i="2"/>
  <c r="F78" i="2"/>
  <c r="E93" i="2"/>
  <c r="E71" i="2"/>
  <c r="D218" i="2"/>
  <c r="D139" i="2"/>
  <c r="F139" i="2" s="1"/>
  <c r="D47" i="2"/>
  <c r="F47" i="2" s="1"/>
  <c r="E208" i="2"/>
  <c r="D181" i="2"/>
  <c r="E25" i="2"/>
  <c r="F224" i="2"/>
  <c r="E197" i="2"/>
  <c r="E173" i="2" s="1"/>
  <c r="D214" i="2"/>
  <c r="E112" i="2"/>
  <c r="E111" i="2" s="1"/>
  <c r="F111" i="2" s="1"/>
  <c r="E218" i="2"/>
  <c r="E278" i="2"/>
  <c r="D221" i="2"/>
  <c r="F221" i="2" s="1"/>
  <c r="E217" i="2"/>
  <c r="D340" i="2"/>
  <c r="D336" i="2" s="1"/>
  <c r="E307" i="2"/>
  <c r="E304" i="2" s="1"/>
  <c r="E277" i="2"/>
  <c r="E270" i="2" s="1"/>
  <c r="D105" i="2"/>
  <c r="F105" i="2" s="1"/>
  <c r="D260" i="2"/>
  <c r="F260" i="2" s="1"/>
  <c r="D64" i="2"/>
  <c r="E64" i="2"/>
  <c r="E53" i="2" s="1"/>
  <c r="E356" i="2"/>
  <c r="F356" i="2" s="1"/>
  <c r="D305" i="2"/>
  <c r="E352" i="2"/>
  <c r="D283" i="2"/>
  <c r="E358" i="2"/>
  <c r="E350" i="2" s="1"/>
  <c r="E355" i="2"/>
  <c r="F355" i="2" s="1"/>
  <c r="E321" i="2"/>
  <c r="D315" i="2"/>
  <c r="F315" i="2" s="1"/>
  <c r="E351" i="2"/>
  <c r="D344" i="2"/>
  <c r="D330" i="2"/>
  <c r="F330" i="2" s="1"/>
  <c r="E340" i="2"/>
  <c r="D333" i="2"/>
  <c r="F333" i="2" s="1"/>
  <c r="D363" i="2"/>
  <c r="F21" i="5"/>
  <c r="F19" i="5"/>
  <c r="D18" i="5"/>
  <c r="F18" i="5" s="1"/>
  <c r="E32" i="5"/>
  <c r="E33" i="5" s="1"/>
  <c r="D32" i="5"/>
  <c r="D33" i="5" s="1"/>
  <c r="E30" i="5"/>
  <c r="D30" i="5"/>
  <c r="E28" i="5"/>
  <c r="E29" i="5" s="1"/>
  <c r="D28" i="5"/>
  <c r="D29" i="5" s="1"/>
  <c r="E26" i="5"/>
  <c r="D26" i="5"/>
  <c r="D25" i="5" s="1"/>
  <c r="D20" i="5"/>
  <c r="E25" i="5" l="1"/>
  <c r="E24" i="5" s="1"/>
  <c r="E13" i="5" s="1"/>
  <c r="F17" i="2"/>
  <c r="E16" i="2"/>
  <c r="D71" i="2"/>
  <c r="F71" i="2" s="1"/>
  <c r="F35" i="2"/>
  <c r="D249" i="2"/>
  <c r="D293" i="2"/>
  <c r="F293" i="2" s="1"/>
  <c r="D274" i="2"/>
  <c r="F274" i="2" s="1"/>
  <c r="D138" i="2"/>
  <c r="F138" i="2" s="1"/>
  <c r="F327" i="2"/>
  <c r="D326" i="2"/>
  <c r="F326" i="2" s="1"/>
  <c r="D16" i="2"/>
  <c r="E15" i="2"/>
  <c r="F112" i="2"/>
  <c r="D118" i="2"/>
  <c r="F208" i="2"/>
  <c r="D217" i="2"/>
  <c r="F217" i="2" s="1"/>
  <c r="F287" i="2"/>
  <c r="F278" i="2"/>
  <c r="F352" i="2"/>
  <c r="D196" i="2"/>
  <c r="F196" i="2" s="1"/>
  <c r="F197" i="2"/>
  <c r="D207" i="2"/>
  <c r="F207" i="2" s="1"/>
  <c r="F250" i="2"/>
  <c r="F26" i="2"/>
  <c r="D115" i="2"/>
  <c r="F115" i="2" s="1"/>
  <c r="F116" i="2"/>
  <c r="D177" i="2"/>
  <c r="F177" i="2" s="1"/>
  <c r="F193" i="2"/>
  <c r="E206" i="2"/>
  <c r="D173" i="2"/>
  <c r="F173" i="2" s="1"/>
  <c r="F25" i="2"/>
  <c r="D149" i="2"/>
  <c r="F149" i="2" s="1"/>
  <c r="F150" i="2"/>
  <c r="F41" i="2"/>
  <c r="D40" i="2"/>
  <c r="F40" i="2" s="1"/>
  <c r="E297" i="2"/>
  <c r="F321" i="2"/>
  <c r="D301" i="2"/>
  <c r="F340" i="2"/>
  <c r="F174" i="2"/>
  <c r="F161" i="2"/>
  <c r="F162" i="2"/>
  <c r="D237" i="2"/>
  <c r="F237" i="2" s="1"/>
  <c r="F238" i="2"/>
  <c r="D201" i="2"/>
  <c r="F201" i="2" s="1"/>
  <c r="F202" i="2"/>
  <c r="D32" i="2"/>
  <c r="F32" i="2" s="1"/>
  <c r="F33" i="2"/>
  <c r="D133" i="2"/>
  <c r="F133" i="2" s="1"/>
  <c r="F134" i="2"/>
  <c r="D351" i="2"/>
  <c r="F351" i="2" s="1"/>
  <c r="F363" i="2"/>
  <c r="F343" i="2"/>
  <c r="F344" i="2"/>
  <c r="D188" i="2"/>
  <c r="D213" i="2"/>
  <c r="F213" i="2" s="1"/>
  <c r="F214" i="2"/>
  <c r="D180" i="2"/>
  <c r="F180" i="2" s="1"/>
  <c r="F181" i="2"/>
  <c r="F218" i="2"/>
  <c r="F21" i="2"/>
  <c r="D145" i="2"/>
  <c r="F145" i="2" s="1"/>
  <c r="F146" i="2"/>
  <c r="D232" i="2"/>
  <c r="F232" i="2" s="1"/>
  <c r="F233" i="2"/>
  <c r="D370" i="2"/>
  <c r="F370" i="2" s="1"/>
  <c r="F371" i="2"/>
  <c r="F358" i="2"/>
  <c r="F305" i="2"/>
  <c r="D53" i="2"/>
  <c r="F53" i="2" s="1"/>
  <c r="F64" i="2"/>
  <c r="D93" i="2"/>
  <c r="F93" i="2" s="1"/>
  <c r="F283" i="2"/>
  <c r="D277" i="2"/>
  <c r="F249" i="2"/>
  <c r="D314" i="2"/>
  <c r="F314" i="2" s="1"/>
  <c r="E301" i="2"/>
  <c r="E336" i="2"/>
  <c r="E339" i="2"/>
  <c r="D311" i="2"/>
  <c r="F311" i="2" s="1"/>
  <c r="D307" i="2"/>
  <c r="F307" i="2" s="1"/>
  <c r="D362" i="2"/>
  <c r="D17" i="5"/>
  <c r="F16" i="5" s="1"/>
  <c r="F20" i="5"/>
  <c r="E15" i="5"/>
  <c r="D24" i="5"/>
  <c r="F25" i="5" l="1"/>
  <c r="F24" i="5"/>
  <c r="E13" i="2"/>
  <c r="E377" i="2" s="1"/>
  <c r="D304" i="2"/>
  <c r="F304" i="2" s="1"/>
  <c r="F16" i="2"/>
  <c r="D15" i="2"/>
  <c r="F301" i="2"/>
  <c r="F118" i="2"/>
  <c r="D110" i="2"/>
  <c r="F110" i="2" s="1"/>
  <c r="D350" i="2"/>
  <c r="F350" i="2" s="1"/>
  <c r="F362" i="2"/>
  <c r="E338" i="2"/>
  <c r="F339" i="2"/>
  <c r="D270" i="2"/>
  <c r="F277" i="2"/>
  <c r="D137" i="2"/>
  <c r="F137" i="2" s="1"/>
  <c r="F336" i="2"/>
  <c r="D172" i="2"/>
  <c r="F172" i="2" s="1"/>
  <c r="F188" i="2"/>
  <c r="D206" i="2"/>
  <c r="F206" i="2" s="1"/>
  <c r="D15" i="5"/>
  <c r="F14" i="5" s="1"/>
  <c r="D297" i="2" l="1"/>
  <c r="F297" i="2" s="1"/>
  <c r="D13" i="5"/>
  <c r="F13" i="5" s="1"/>
  <c r="F270" i="2"/>
  <c r="F15" i="2"/>
  <c r="E337" i="2"/>
  <c r="F337" i="2" s="1"/>
  <c r="F338" i="2"/>
  <c r="F22" i="1"/>
  <c r="F23" i="1"/>
  <c r="F134" i="1"/>
  <c r="F135" i="1"/>
  <c r="F136" i="1"/>
  <c r="F137" i="1"/>
  <c r="F138" i="1"/>
  <c r="F139" i="1"/>
  <c r="F143" i="1"/>
  <c r="F144" i="1"/>
  <c r="F145" i="1"/>
  <c r="F146" i="1"/>
  <c r="F149" i="1"/>
  <c r="D13" i="2" l="1"/>
  <c r="D377" i="2" s="1"/>
  <c r="F13" i="2" l="1"/>
</calcChain>
</file>

<file path=xl/sharedStrings.xml><?xml version="1.0" encoding="utf-8"?>
<sst xmlns="http://schemas.openxmlformats.org/spreadsheetml/2006/main" count="1751" uniqueCount="807">
  <si>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</si>
  <si>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</si>
  <si>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</si>
  <si>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</si>
  <si>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</si>
  <si>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</si>
  <si>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</si>
  <si>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</si>
  <si>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</si>
  <si>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</si>
  <si>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</si>
  <si>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</si>
  <si>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</si>
  <si>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городского округа "Вуктыл"</t>
  </si>
  <si>
    <t>МО ГО "Вуктыл"</t>
  </si>
  <si>
    <t>Единица измерения: руб.</t>
  </si>
  <si>
    <t>89793944</t>
  </si>
  <si>
    <t>992</t>
  </si>
  <si>
    <t>87712000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</si>
  <si>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</si>
  <si>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</si>
  <si>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</si>
  <si>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</si>
  <si>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</si>
  <si>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</si>
  <si>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</si>
  <si>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</si>
  <si>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</si>
  <si>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</si>
  <si>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</si>
  <si>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</si>
  <si>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</si>
  <si>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</si>
  <si>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</si>
  <si>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</si>
  <si>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</si>
  <si>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</si>
  <si>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</si>
  <si>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</si>
  <si>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</si>
  <si>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</si>
  <si>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</si>
  <si>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</si>
  <si>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</si>
  <si>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</si>
  <si>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</si>
  <si>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</si>
  <si>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</si>
  <si>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</si>
  <si>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</si>
  <si>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</si>
  <si>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</si>
  <si>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</si>
  <si>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</si>
  <si>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</si>
  <si>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</si>
  <si>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</si>
  <si>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</si>
  <si>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</si>
  <si>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</si>
  <si>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</si>
  <si>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</si>
  <si>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</si>
  <si>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</si>
  <si>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</si>
  <si>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</si>
  <si>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</si>
  <si>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</si>
  <si>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</si>
  <si>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</si>
  <si>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</si>
  <si>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</si>
  <si>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182 10502010022100110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</si>
  <si>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</si>
  <si>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</si>
  <si>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</si>
  <si>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</si>
  <si>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</si>
  <si>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</si>
  <si>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</si>
  <si>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</si>
  <si>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182 10601020042100110</t>
  </si>
  <si>
    <t>Земельный налог с организаций</t>
  </si>
  <si>
    <t>Земельный налог с физических лиц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</si>
  <si>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</si>
  <si>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</si>
  <si>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</si>
  <si>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</si>
  <si>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</si>
  <si>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</si>
  <si>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923 11105012040000120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</si>
  <si>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</si>
  <si>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</si>
  <si>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</si>
  <si>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</si>
  <si>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</si>
  <si>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923 11105074040000120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</si>
  <si>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</si>
  <si>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</si>
  <si>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923 11109044040000120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</si>
  <si>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</si>
  <si>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</si>
  <si>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</si>
  <si>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</si>
  <si>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ОКАЗАНИЯ ПЛАТНЫХ УСЛУГ И КОМПЕНСАЦИИ ЗАТРАТ ГОСУДАРСТВА</t>
  </si>
  <si>
    <t>923 11300000000000000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</si>
  <si>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</si>
  <si>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</si>
  <si>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923 11302994040000130</t>
  </si>
  <si>
    <t>ШТРАФЫ, САНКЦИИ, ВОЗМЕЩЕНИЕ УЩЕРБА</t>
  </si>
  <si>
    <t>000 11600000000000000</t>
  </si>
  <si>
    <t>ПРОЧИЕ НЕНАЛОГОВЫЕ ДОХОДЫ</t>
  </si>
  <si>
    <t>000 11700000000000000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</si>
  <si>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</si>
  <si>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</si>
  <si>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</si>
  <si>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</si>
  <si>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</si>
  <si>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992 20210000000000150</t>
  </si>
  <si>
    <t>Дотации на выравнивание бюджетной обеспеченности</t>
  </si>
  <si>
    <t>992 20215001000000150</t>
  </si>
  <si>
    <t>992 20215001040000150</t>
  </si>
  <si>
    <t>Дотации бюджетам на поддержку мер по обеспечению сбалансированности бюджетов</t>
  </si>
  <si>
    <t>992 20215002000000150</t>
  </si>
  <si>
    <t>Дотации бюджетам городских округов на поддержку мер по обеспечению сбалансированности бюджетов</t>
  </si>
  <si>
    <t>992 20215002040000150</t>
  </si>
  <si>
    <t>Субвенции бюджетам бюджетной системы Российской Федерации</t>
  </si>
  <si>
    <t>000 20230000000000150</t>
  </si>
  <si>
    <t>Прочие субвенции бюджетам городских округов</t>
  </si>
  <si>
    <t>975 20239999040000150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</si>
  <si>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</si>
  <si>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</si>
  <si>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</si>
  <si>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</si>
  <si>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923 21960010040000150</t>
  </si>
  <si>
    <t>992 21960010040000150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</si>
  <si>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</si>
  <si>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</si>
  <si>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</si>
  <si>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</si>
  <si>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</si>
  <si>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</si>
  <si>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</si>
  <si>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</si>
  <si>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</si>
  <si>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</si>
  <si>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</si>
  <si>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</si>
  <si>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</si>
  <si>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</si>
  <si>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</si>
  <si>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</si>
  <si>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</si>
  <si>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</si>
  <si>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</si>
  <si>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</si>
  <si>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</si>
  <si>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</si>
  <si>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</si>
  <si>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</si>
  <si>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</si>
  <si>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</si>
  <si>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</si>
  <si>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</si>
  <si>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</si>
  <si>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</si>
  <si>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</si>
  <si>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</si>
  <si>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</si>
  <si>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</si>
  <si>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</si>
  <si>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</si>
  <si>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</si>
  <si>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</si>
  <si>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</si>
  <si>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</si>
  <si>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</si>
  <si>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</si>
  <si>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</si>
  <si>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</si>
  <si>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</si>
  <si>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</si>
  <si>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</si>
  <si>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</si>
  <si>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</si>
  <si>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</si>
  <si>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</si>
  <si>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</si>
  <si>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</si>
  <si>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</si>
  <si>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</si>
  <si>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</si>
  <si>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</si>
  <si>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</si>
  <si>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</si>
  <si>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</si>
  <si>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</si>
  <si>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</si>
  <si>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</si>
  <si>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</si>
  <si>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</si>
  <si>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</si>
  <si>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</si>
  <si>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</si>
  <si>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</si>
  <si>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</si>
  <si>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</si>
  <si>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</si>
  <si>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</si>
  <si>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</si>
  <si>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</si>
  <si>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</si>
  <si>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</si>
  <si>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</si>
  <si>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</si>
  <si>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</si>
  <si>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</si>
  <si>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</si>
  <si>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</si>
  <si>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</si>
  <si>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</si>
  <si>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</si>
  <si>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</si>
  <si>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</si>
  <si>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</si>
  <si>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</si>
  <si>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</si>
  <si>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</si>
  <si>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</si>
  <si>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</si>
  <si>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</si>
  <si>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</si>
  <si>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</si>
  <si>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</si>
  <si>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</si>
  <si>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</si>
  <si>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</si>
  <si>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</si>
  <si>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</si>
  <si>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</si>
  <si>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</si>
  <si>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</si>
  <si>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</si>
  <si>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</si>
  <si>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</si>
  <si>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</si>
  <si>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000 0309 0000000000 122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</si>
  <si>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</si>
  <si>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</si>
  <si>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</si>
  <si>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</si>
  <si>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</si>
  <si>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</si>
  <si>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</si>
  <si>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</si>
  <si>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</si>
  <si>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</si>
  <si>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</si>
  <si>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</si>
  <si>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</si>
  <si>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</si>
  <si>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</si>
  <si>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</si>
  <si>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</si>
  <si>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</si>
  <si>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</si>
  <si>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</si>
  <si>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</si>
  <si>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</si>
  <si>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</si>
  <si>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</si>
  <si>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</si>
  <si>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</si>
  <si>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</si>
  <si>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</si>
  <si>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</si>
  <si>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</si>
  <si>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</si>
  <si>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000 0405 0000000000 800 </t>
  </si>
  <si>
    <t xml:space="preserve">000 0405 0000000000 810 </t>
  </si>
  <si>
    <t xml:space="preserve">000 0405 0000000000 813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</si>
  <si>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</si>
  <si>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</si>
  <si>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</si>
  <si>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</si>
  <si>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</si>
  <si>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</si>
  <si>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</si>
  <si>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</si>
  <si>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</si>
  <si>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</si>
  <si>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</si>
  <si>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</si>
  <si>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</si>
  <si>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</si>
  <si>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</si>
  <si>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</si>
  <si>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</si>
  <si>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</si>
  <si>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</si>
  <si>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</si>
  <si>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</si>
  <si>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</si>
  <si>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</si>
  <si>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</si>
  <si>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</si>
  <si>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</si>
  <si>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</si>
  <si>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</si>
  <si>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</si>
  <si>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</si>
  <si>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</si>
  <si>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</si>
  <si>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</si>
  <si>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</si>
  <si>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</si>
  <si>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</si>
  <si>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000 0500 0000000000 612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</si>
  <si>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</si>
  <si>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</si>
  <si>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</si>
  <si>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</si>
  <si>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</si>
  <si>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</si>
  <si>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</si>
  <si>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</si>
  <si>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</si>
  <si>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</si>
  <si>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</si>
  <si>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</si>
  <si>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</si>
  <si>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</si>
  <si>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</si>
  <si>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</si>
  <si>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</si>
  <si>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</si>
  <si>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</si>
  <si>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</si>
  <si>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</si>
  <si>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</si>
  <si>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</si>
  <si>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</si>
  <si>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</si>
  <si>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</si>
  <si>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</si>
  <si>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</si>
  <si>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</si>
  <si>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</si>
  <si>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</si>
  <si>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</si>
  <si>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</si>
  <si>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</si>
  <si>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</si>
  <si>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</si>
  <si>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</si>
  <si>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</si>
  <si>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</si>
  <si>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</si>
  <si>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</si>
  <si>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</si>
  <si>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подлежащие казначейскому сопровождению</t>
  </si>
  <si>
    <t xml:space="preserve">000 0700 0000000000 632 </t>
  </si>
  <si>
    <t xml:space="preserve">000 0700 0000000000 800 </t>
  </si>
  <si>
    <t xml:space="preserve">000 0700 0000000000 850 </t>
  </si>
  <si>
    <t xml:space="preserve">000 0700 0000000000 852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</si>
  <si>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</si>
  <si>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</si>
  <si>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</si>
  <si>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</si>
  <si>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</si>
  <si>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</si>
  <si>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</si>
  <si>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</si>
  <si>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</si>
  <si>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</si>
  <si>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</si>
  <si>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</si>
  <si>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</si>
  <si>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</si>
  <si>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</si>
  <si>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</si>
  <si>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</si>
  <si>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</si>
  <si>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</si>
  <si>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</si>
  <si>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</si>
  <si>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</si>
  <si>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</si>
  <si>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000 0707 0000000000 600 </t>
  </si>
  <si>
    <t xml:space="preserve">000 0707 0000000000 610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</si>
  <si>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</si>
  <si>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</si>
  <si>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</si>
  <si>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</si>
  <si>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</si>
  <si>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</si>
  <si>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</si>
  <si>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000 0709 0000000000 123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</si>
  <si>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</si>
  <si>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</si>
  <si>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</si>
  <si>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</si>
  <si>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</si>
  <si>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000 0709 0000000000 600 </t>
  </si>
  <si>
    <t xml:space="preserve">000 0709 0000000000 630 </t>
  </si>
  <si>
    <t xml:space="preserve">000 0709 0000000000 632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</si>
  <si>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</si>
  <si>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</si>
  <si>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</si>
  <si>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</si>
  <si>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</si>
  <si>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</si>
  <si>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</si>
  <si>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000 0800 0000000000 123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</si>
  <si>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</si>
  <si>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</si>
  <si>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</si>
  <si>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</si>
  <si>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</si>
  <si>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</si>
  <si>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</si>
  <si>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</si>
  <si>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</si>
  <si>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</si>
  <si>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</si>
  <si>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</si>
  <si>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</si>
  <si>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</si>
  <si>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</si>
  <si>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</si>
  <si>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</si>
  <si>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</si>
  <si>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</si>
  <si>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000 0801 0000000000 632 </t>
  </si>
  <si>
    <t>Другие вопросы в области культуры, кинематографии</t>
  </si>
  <si>
    <t xml:space="preserve">000 0804 0000000000 000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</si>
  <si>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</si>
  <si>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</si>
  <si>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</si>
  <si>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</si>
  <si>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000 1000 0000000000 123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</si>
  <si>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</si>
  <si>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</si>
  <si>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</si>
  <si>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</si>
  <si>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</si>
  <si>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</si>
  <si>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</si>
  <si>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</si>
  <si>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</si>
  <si>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</si>
  <si>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</si>
  <si>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</si>
  <si>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</si>
  <si>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</si>
  <si>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</si>
  <si>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Иные выплаты населению</t>
  </si>
  <si>
    <t xml:space="preserve">000 1000 0000000000 360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</si>
  <si>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</si>
  <si>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</si>
  <si>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</si>
  <si>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</si>
  <si>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</si>
  <si>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</si>
  <si>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</si>
  <si>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</si>
  <si>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</si>
  <si>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</si>
  <si>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</si>
  <si>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</si>
  <si>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</si>
  <si>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</si>
  <si>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</si>
  <si>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</si>
  <si>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</si>
  <si>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</si>
  <si>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</si>
  <si>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</si>
  <si>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</si>
  <si>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</si>
  <si>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</si>
  <si>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</si>
  <si>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</si>
  <si>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</si>
  <si>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</si>
  <si>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</si>
  <si>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</si>
  <si>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</si>
  <si>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000 1006 0000000000 123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</si>
  <si>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</si>
  <si>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</si>
  <si>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</si>
  <si>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</si>
  <si>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000 1006 0000000000 320 </t>
  </si>
  <si>
    <t xml:space="preserve">000 1006 0000000000 321 </t>
  </si>
  <si>
    <t xml:space="preserve">000 1006 0000000000 360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</si>
  <si>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</si>
  <si>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</si>
  <si>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</si>
  <si>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</si>
  <si>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</si>
  <si>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</si>
  <si>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</si>
  <si>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000 1100 0000000000 122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</si>
  <si>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</si>
  <si>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</si>
  <si>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</si>
  <si>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</si>
  <si>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</si>
  <si>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</si>
  <si>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</si>
  <si>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</si>
  <si>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</si>
  <si>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</si>
  <si>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</si>
  <si>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</si>
  <si>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</si>
  <si>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</si>
  <si>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</si>
  <si>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</si>
  <si>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</si>
  <si>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</si>
  <si>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</si>
  <si>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</si>
  <si>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</si>
  <si>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</si>
  <si>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</si>
  <si>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</si>
  <si>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</si>
  <si>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</si>
  <si>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</si>
  <si>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</si>
  <si>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</si>
  <si>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</si>
  <si>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</si>
  <si>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</si>
  <si>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</si>
  <si>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</si>
  <si>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</si>
  <si>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</si>
  <si>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</si>
  <si>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</si>
  <si>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</si>
  <si>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</si>
  <si>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</si>
  <si>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</si>
  <si>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</si>
  <si>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</si>
  <si>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</si>
  <si>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</si>
  <si>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</si>
  <si>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</si>
  <si>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</si>
  <si>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</si>
  <si>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</si>
  <si>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</si>
  <si>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C:\форма 117\117Y01.txt</t>
  </si>
  <si>
    <t>Доходы/EXPORT_SRC_CODE</t>
  </si>
  <si>
    <t>007007</t>
  </si>
  <si>
    <t>Доходы/PERIOD</t>
  </si>
  <si>
    <t>Периодичность: месячная</t>
  </si>
  <si>
    <t>х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</si>
  <si>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</si>
  <si>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</si>
  <si>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992 0102000000 0000 000</t>
  </si>
  <si>
    <t xml:space="preserve">  Получение кредитов от кредитных организаций в валюте Российской Федерации</t>
  </si>
  <si>
    <t xml:space="preserve"> 992 0102000000 0000 700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</si>
  <si>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</si>
  <si>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992 0102000004 0000 710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</si>
  <si>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</si>
  <si>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992 0102000000 0000 800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</si>
  <si>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</si>
  <si>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992 0102000004 0000 810</t>
  </si>
  <si>
    <t xml:space="preserve"> - </t>
  </si>
  <si>
    <t>изменение остатков средств</t>
  </si>
  <si>
    <t xml:space="preserve"> 992 0105000000 0000 000</t>
  </si>
  <si>
    <t xml:space="preserve">  Изменение остатков средств на счетах по учету средств бюджетов</t>
  </si>
  <si>
    <t xml:space="preserve"> 992 0105000000 0000 500</t>
  </si>
  <si>
    <t xml:space="preserve">  Увеличение прочих остатков средств бюджетов</t>
  </si>
  <si>
    <t xml:space="preserve"> 992 0105020000 0000 500</t>
  </si>
  <si>
    <t xml:space="preserve">  Увеличение прочих остатков денежных средств бюджетов</t>
  </si>
  <si>
    <t xml:space="preserve"> 992 0105020100 0000 510</t>
  </si>
  <si>
    <t xml:space="preserve">  Увеличение прочих остатков денежных средств  бюджетов городских округов</t>
  </si>
  <si>
    <t xml:space="preserve"> 992 0105020104 0000 510</t>
  </si>
  <si>
    <t xml:space="preserve"> 992 0105000000 0000 600</t>
  </si>
  <si>
    <t xml:space="preserve">  Уменьшение прочих остатков средств бюджетов</t>
  </si>
  <si>
    <t xml:space="preserve"> 992 0105020000 0000 600</t>
  </si>
  <si>
    <t xml:space="preserve">  Уменьшение прочих остатков денежных средств бюджетов</t>
  </si>
  <si>
    <t xml:space="preserve"> 992 0105020100 0000 610</t>
  </si>
  <si>
    <t xml:space="preserve">  Уменьшение прочих остатков денежных средств бюджетов городских округов</t>
  </si>
  <si>
    <t xml:space="preserve"> 992 0105020104 0000 610</t>
  </si>
  <si>
    <t>(подпись)</t>
  </si>
  <si>
    <t>(расшифровка подписи)</t>
  </si>
  <si>
    <t>службы</t>
  </si>
  <si>
    <t>Главный бухгалтер</t>
  </si>
  <si>
    <t>С.К. Новинькова</t>
  </si>
  <si>
    <t>Руководитель финансово-экономической</t>
  </si>
  <si>
    <t>Н.Г. Бобрецова</t>
  </si>
  <si>
    <t xml:space="preserve">000 1105 0000000000 244 </t>
  </si>
  <si>
    <t>000 1105 0000000000 240</t>
  </si>
  <si>
    <t xml:space="preserve">000 1105 0000000000 200 </t>
  </si>
  <si>
    <t>000 1105 0000000000 120</t>
  </si>
  <si>
    <t>000 1105 0000000000 123</t>
  </si>
  <si>
    <t>000 1105 0000000000 122</t>
  </si>
  <si>
    <t xml:space="preserve">000 1004 0000000000 300 </t>
  </si>
  <si>
    <t xml:space="preserve">000 1004 0000000000 320 </t>
  </si>
  <si>
    <t xml:space="preserve">000 1004 0000000000 322 </t>
  </si>
  <si>
    <t xml:space="preserve">000 0709 0000000000 400 </t>
  </si>
  <si>
    <t xml:space="preserve">000 0709 0000000000 410 </t>
  </si>
  <si>
    <t xml:space="preserve">000 0709 0000000000 414 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</si>
  <si>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</si>
  <si>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</si>
  <si>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</si>
  <si>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000 0102 0000000000 122 </t>
  </si>
  <si>
    <t xml:space="preserve">000 0102 0000000000 121 </t>
  </si>
  <si>
    <t xml:space="preserve">000 0102 0000000000 129 </t>
  </si>
  <si>
    <t>000 0103 0000000000 120</t>
  </si>
  <si>
    <t>000 0103 0000000000 122</t>
  </si>
  <si>
    <t>000 0103 0000000000 000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</si>
  <si>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</si>
  <si>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</si>
  <si>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</si>
  <si>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</si>
  <si>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</si>
  <si>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000 0113 0000000000 242 </t>
  </si>
  <si>
    <t xml:space="preserve">000 0113 0000000000 360 </t>
  </si>
  <si>
    <t xml:space="preserve">000 0113 0000000000 300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</si>
  <si>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</si>
  <si>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</si>
  <si>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</si>
  <si>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</si>
  <si>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000 0412 0000000000 244 </t>
  </si>
  <si>
    <t>000 0103 0000000000 100</t>
  </si>
  <si>
    <t xml:space="preserve">000 0106 0000000000 853 </t>
  </si>
  <si>
    <t xml:space="preserve">000 0107 0000000000 000 </t>
  </si>
  <si>
    <t>Обеспечение проведения выборов и референдумов</t>
  </si>
  <si>
    <t xml:space="preserve">000 0107 0000000000 200 </t>
  </si>
  <si>
    <t xml:space="preserve">000 0107 0000000000 240 </t>
  </si>
  <si>
    <t xml:space="preserve">000 0107 0000000000 244 </t>
  </si>
  <si>
    <t xml:space="preserve">000 0100 0000000000 300 </t>
  </si>
  <si>
    <t xml:space="preserve">000 0100 0000000000 360 </t>
  </si>
  <si>
    <t>923 21925112040000150</t>
  </si>
  <si>
    <t>923 21935118040000150</t>
  </si>
  <si>
    <t xml:space="preserve"> 923 20230024040000150</t>
  </si>
  <si>
    <t xml:space="preserve"> 992 20230024040000150</t>
  </si>
  <si>
    <t>923 11609040040000140</t>
  </si>
  <si>
    <t>000 11609000000000140</t>
  </si>
  <si>
    <t>875 11601053010000140</t>
  </si>
  <si>
    <t>188 11610123010000140</t>
  </si>
  <si>
    <t>321 11610123010000140</t>
  </si>
  <si>
    <t>843 11610123010000140</t>
  </si>
  <si>
    <t>141 11610123010000140</t>
  </si>
  <si>
    <t>182 11610129010000140</t>
  </si>
  <si>
    <t>923 11611064010000140</t>
  </si>
  <si>
    <t>000 11400000000000000</t>
  </si>
  <si>
    <t>000 11200000000000000</t>
  </si>
  <si>
    <t>000 11100000000000000</t>
  </si>
  <si>
    <t>000 10600000000000000</t>
  </si>
  <si>
    <t>000 10500000000000000</t>
  </si>
  <si>
    <t>000 10300000000000000</t>
  </si>
  <si>
    <t>923 11402043040000410</t>
  </si>
  <si>
    <t>923 11406012040000430</t>
  </si>
  <si>
    <t>182 10606042042100110</t>
  </si>
  <si>
    <t>182 10606042041000110</t>
  </si>
  <si>
    <t>182 10606032043000110</t>
  </si>
  <si>
    <t>182 10606032042100110</t>
  </si>
  <si>
    <t>182 10606032041000110</t>
  </si>
  <si>
    <t>182 10504010022100110</t>
  </si>
  <si>
    <t>182 10501011011000110</t>
  </si>
  <si>
    <t>182 10102000010000000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</si>
  <si>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</si>
  <si>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</si>
  <si>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</si>
  <si>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</si>
  <si>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</si>
  <si>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</si>
  <si>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</si>
  <si>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923 10807173010000110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</si>
  <si>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</si>
  <si>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</si>
  <si>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</si>
  <si>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</si>
  <si>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</si>
  <si>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</si>
  <si>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</si>
  <si>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</si>
  <si>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</si>
  <si>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Возврат остатков субсидий на софинансирование капитальных вложений в объекты муниципальной собственности из бюджетов городских округов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</si>
  <si>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</si>
  <si>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</si>
  <si>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ОТ ПРОДАЖИ МАТЕРИАЛЬНЫХ И НЕМАТЕРИАЛЬНЫХ АКТИВОВ</t>
  </si>
  <si>
    <t>000 11611060010000140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</si>
  <si>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</si>
  <si>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000 11406010000000430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</si>
  <si>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</si>
  <si>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000 11302990000000130</t>
  </si>
  <si>
    <t>000 11201000010000120</t>
  </si>
  <si>
    <t>000 11109040000000120</t>
  </si>
  <si>
    <t>000 11105070000000120</t>
  </si>
  <si>
    <t>000 11105030000000120</t>
  </si>
  <si>
    <t>00011105010000000120</t>
  </si>
  <si>
    <t>000 10807170010000110</t>
  </si>
  <si>
    <t>00010803000010000110</t>
  </si>
  <si>
    <t>000 10606040000000110</t>
  </si>
  <si>
    <t>000 10601000000000110</t>
  </si>
  <si>
    <t>000 10504000020000110</t>
  </si>
  <si>
    <t>000 10502000020000110</t>
  </si>
  <si>
    <t>000 10501010010000110</t>
  </si>
  <si>
    <t>000 10302000010000110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</si>
  <si>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</si>
  <si>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</si>
  <si>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вреда, причиняемого автомобильным дорогам</t>
  </si>
  <si>
    <t>Доходы от продажи земельных участков, государственная собственность на которые не разграничена</t>
  </si>
  <si>
    <t xml:space="preserve"> </t>
  </si>
  <si>
    <t>на 01.02.2021 г.</t>
  </si>
  <si>
    <t>923 20235118040000150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</si>
  <si>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</si>
  <si>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Прочие неналоговые доходы бюджетов городских округов</t>
  </si>
  <si>
    <t>923 11705040040000180</t>
  </si>
  <si>
    <t>Прочие неналоговые доходы</t>
  </si>
  <si>
    <t>000 11705000000000180</t>
  </si>
  <si>
    <t xml:space="preserve"> 923 11610123010041140</t>
  </si>
  <si>
    <t>852 11610123010000140</t>
  </si>
  <si>
    <t>000 11610120000000140</t>
  </si>
  <si>
    <t>890 11601203010000140</t>
  </si>
  <si>
    <t>875 11601203010000140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</si>
  <si>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</si>
  <si>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</si>
  <si>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</si>
  <si>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890 11601193010000140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</si>
  <si>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</si>
  <si>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</si>
  <si>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</si>
  <si>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000 11601150010000140</t>
  </si>
  <si>
    <t>890 11601153010000140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</si>
  <si>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</si>
  <si>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</si>
  <si>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890 11601143010000140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</si>
  <si>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</si>
  <si>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</si>
  <si>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</si>
  <si>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</si>
  <si>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000 11601070010000140</t>
  </si>
  <si>
    <t>890 11601073010000140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</si>
  <si>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</si>
  <si>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</si>
  <si>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</si>
  <si>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890 11601063010000140</t>
  </si>
  <si>
    <t>000 11601060010000140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</si>
  <si>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</si>
  <si>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</si>
  <si>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</si>
  <si>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000 11601000010000140</t>
  </si>
  <si>
    <t>Административные штрафы, установленные Кодексом Российской Федерации об административных правонарушениях</t>
  </si>
  <si>
    <t>00011500000000000000</t>
  </si>
  <si>
    <t>923 11502040040000140</t>
  </si>
  <si>
    <t>АДМИНИСТРАТИВНЫЕ ПЛАТЕЖИ И СБОРЫ</t>
  </si>
  <si>
    <t>Платежи, взимаемые государственными и муниципальными органами (организациями) за выполнение определенных функций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</si>
  <si>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</si>
  <si>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000 11502000000000140</t>
  </si>
  <si>
    <t>000 11402040040000410</t>
  </si>
  <si>
    <t>000 11406020000000430</t>
  </si>
  <si>
    <t>923 11406024040000430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</si>
  <si>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</si>
  <si>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</si>
  <si>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</si>
  <si>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</si>
  <si>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000 10606030000000110</t>
  </si>
  <si>
    <t>000 10606000000000110</t>
  </si>
  <si>
    <t xml:space="preserve"> 182 10502010023000110</t>
  </si>
  <si>
    <t xml:space="preserve"> 182 10502020022100110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</si>
  <si>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</si>
  <si>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000 10501020010000100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</si>
  <si>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</si>
  <si>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182 10102040011000110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</si>
  <si>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</si>
  <si>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182 10502010024000000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</si>
  <si>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</si>
  <si>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</si>
  <si>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182 10501022010000110</t>
  </si>
  <si>
    <t>182 10501021010000110</t>
  </si>
  <si>
    <t xml:space="preserve">Налог, взимаемый с налогоплательщиков, выбравших в качестве объекта налогообложения доходы (за налоговые периоды, истекшие до 1 января 2011 года)
</t>
  </si>
  <si>
    <t xml:space="preserve"> 182 10501012010000110</t>
  </si>
  <si>
    <t xml:space="preserve">Налог, взимаемый с налогоплательщиков, выбравших в качестве объекта налогообложения доходы
</t>
  </si>
  <si>
    <t xml:space="preserve"> 182 10501011010000110</t>
  </si>
  <si>
    <t>000 0804 0000000000 244</t>
  </si>
  <si>
    <t xml:space="preserve">000 0804 0000000000 240 </t>
  </si>
  <si>
    <t xml:space="preserve">000 0804 0000000000 200 </t>
  </si>
  <si>
    <t xml:space="preserve">000 0709 0000000000 853 </t>
  </si>
  <si>
    <t xml:space="preserve">000 0503 0000000000 247 </t>
  </si>
  <si>
    <t xml:space="preserve">000 0502 0000000000 247 </t>
  </si>
  <si>
    <t xml:space="preserve">000 0310 0000000000 244 </t>
  </si>
  <si>
    <t xml:space="preserve">000 0310 0000000000 240 </t>
  </si>
  <si>
    <t xml:space="preserve">000 0310 0000000000 200 </t>
  </si>
  <si>
    <t xml:space="preserve">000 0310 0000000000 123 </t>
  </si>
  <si>
    <t xml:space="preserve">000 0310 0000000000 120 </t>
  </si>
  <si>
    <t xml:space="preserve">000 0310 0000000000 100 </t>
  </si>
  <si>
    <t xml:space="preserve">000 0310 0000000000 000 </t>
  </si>
  <si>
    <t xml:space="preserve">000 0113 0000000000 853 </t>
  </si>
  <si>
    <t xml:space="preserve">000 0104 0000000000 247 </t>
  </si>
  <si>
    <t>000 0100 0000000000 247</t>
  </si>
  <si>
    <t xml:space="preserve">000 0500 0000000000 247 </t>
  </si>
  <si>
    <t xml:space="preserve">000 0700 0000000000 853 </t>
  </si>
  <si>
    <t>Закупка энергетических ресурсов</t>
  </si>
  <si>
    <t>Защита населения и территории от чрезвычайных ситуаций природного и техногенного характера, пожарная безопасность</t>
  </si>
  <si>
    <r>
      <t xml:space="preserve">" 24  </t>
    </r>
    <r>
      <rPr>
        <u/>
        <sz val="10"/>
        <rFont val="Arial Cyr"/>
        <charset val="204"/>
      </rPr>
      <t>"</t>
    </r>
    <r>
      <rPr>
        <u/>
        <sz val="10"/>
        <rFont val="Arial"/>
        <family val="2"/>
        <charset val="204"/>
      </rPr>
      <t xml:space="preserve"> февраля 2021 г.</t>
    </r>
  </si>
  <si>
    <t xml:space="preserve">Заместитель начальника управления - начальник отдела 
бюджетного планирования Финансового управления 
администрации  городского округа «Вуктыл»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</si>
</sst>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2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u/>
      <sz val="10"/>
      <name val="Arial Cyr"/>
      <charset val="204"/>
    </font>
    <font>
      <sz val="12"/>
      <name val="Times New Roman"/>
      <family val="1"/>
      <charset val="204"/>
    </font>
    <font>
      <i/>
      <sz val="9"/>
      <color rgb="FF000000"/>
      <name val="Cambria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19">
    <xf numFmtId="0" fontId="0" fillId="0" borderId="0"/>
    <xf numFmtId="0" fontId="6" fillId="0" borderId="9">
      <alignment horizontal="left" wrapText="1"/>
    </xf>
    <xf numFmtId="49" fontId="6" fillId="0" borderId="10">
      <alignment horizontal="center" wrapText="1"/>
    </xf>
    <xf numFmtId="49" fontId="6" fillId="0" borderId="11">
      <alignment horizontal="center"/>
    </xf>
    <xf numFmtId="4" fontId="6" fillId="0" borderId="12">
      <alignment horizontal="right"/>
    </xf>
    <xf numFmtId="0" fontId="6" fillId="0" borderId="13">
      <alignment horizontal="left" wrapText="1"/>
    </xf>
    <xf numFmtId="49" fontId="6" fillId="0" borderId="14">
      <alignment horizontal="center" wrapText="1"/>
    </xf>
    <xf numFmtId="49" fontId="6" fillId="0" borderId="15">
      <alignment horizontal="center"/>
    </xf>
    <xf numFmtId="0" fontId="9" fillId="0" borderId="15"/>
    <xf numFmtId="0" fontId="6" fillId="0" borderId="9">
      <alignment horizontal="left" wrapText="1" indent="1"/>
    </xf>
    <xf numFmtId="49" fontId="6" fillId="0" borderId="16">
      <alignment horizontal="center" wrapText="1"/>
    </xf>
    <xf numFmtId="49" fontId="6" fillId="0" borderId="17">
      <alignment horizontal="center"/>
    </xf>
    <xf numFmtId="4" fontId="6" fillId="0" borderId="17">
      <alignment horizontal="right"/>
    </xf>
    <xf numFmtId="0" fontId="6" fillId="0" borderId="13">
      <alignment horizontal="left" wrapText="1" indent="2"/>
    </xf>
    <xf numFmtId="0" fontId="6" fillId="0" borderId="18">
      <alignment horizontal="left" wrapText="1" indent="2"/>
    </xf>
    <xf numFmtId="49" fontId="6" fillId="0" borderId="16">
      <alignment horizontal="center" shrinkToFit="1"/>
    </xf>
    <xf numFmtId="49" fontId="6" fillId="0" borderId="17">
      <alignment horizontal="center" shrinkToFit="1"/>
    </xf>
    <xf numFmtId="4" fontId="15" fillId="0" borderId="12">
      <alignment horizontal="right" vertical="center" shrinkToFit="1"/>
    </xf>
    <xf numFmtId="1" fontId="15" fillId="0" borderId="12">
      <alignment horizontal="center" vertical="center" shrinkToFit="1"/>
    </xf>
  </cellStyleXfs>
  <cellXfs count="145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49" fontId="3" fillId="2" borderId="0" xfId="0" applyNumberFormat="1" applyFont="1" applyFill="1" applyBorder="1" applyAlignment="1" applyProtection="1"/>
    <xf numFmtId="49" fontId="6" fillId="2" borderId="8" xfId="7" applyNumberFormat="1" applyFont="1" applyFill="1" applyBorder="1" applyAlignment="1" applyProtection="1">
      <alignment horizontal="center"/>
    </xf>
    <xf numFmtId="0" fontId="0" fillId="2" borderId="0" xfId="0" applyFill="1"/>
    <xf numFmtId="4" fontId="11" fillId="2" borderId="0" xfId="0" applyNumberFormat="1" applyFont="1" applyFill="1" applyBorder="1" applyAlignment="1">
      <alignment horizontal="right"/>
    </xf>
    <xf numFmtId="0" fontId="12" fillId="2" borderId="0" xfId="0" applyFont="1" applyFill="1"/>
    <xf numFmtId="0" fontId="2" fillId="2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Continuous"/>
    </xf>
    <xf numFmtId="164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alignment horizontal="centerContinuous"/>
    </xf>
    <xf numFmtId="49" fontId="2" fillId="2" borderId="7" xfId="0" applyNumberFormat="1" applyFont="1" applyFill="1" applyBorder="1" applyAlignment="1" applyProtection="1">
      <alignment horizontal="centerContinuous"/>
    </xf>
    <xf numFmtId="0" fontId="1" fillId="2" borderId="0" xfId="0" applyFont="1" applyFill="1" applyBorder="1" applyAlignment="1" applyProtection="1"/>
    <xf numFmtId="4" fontId="2" fillId="2" borderId="8" xfId="0" applyNumberFormat="1" applyFont="1" applyFill="1" applyBorder="1" applyAlignment="1" applyProtection="1">
      <alignment horizontal="right"/>
    </xf>
    <xf numFmtId="0" fontId="14" fillId="2" borderId="0" xfId="0" applyFont="1" applyFill="1"/>
    <xf numFmtId="0" fontId="14" fillId="2" borderId="5" xfId="0" applyFont="1" applyFill="1" applyBorder="1"/>
    <xf numFmtId="0" fontId="14" fillId="2" borderId="5" xfId="0" applyFont="1" applyFill="1" applyBorder="1" applyAlignment="1">
      <alignment horizontal="center"/>
    </xf>
    <xf numFmtId="4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wrapText="1"/>
    </xf>
    <xf numFmtId="0" fontId="2" fillId="2" borderId="0" xfId="0" applyFont="1" applyFill="1" applyBorder="1" applyAlignment="1" applyProtection="1">
      <alignment horizontal="center"/>
    </xf>
    <xf numFmtId="4" fontId="8" fillId="2" borderId="8" xfId="0" applyNumberFormat="1" applyFont="1" applyFill="1" applyBorder="1" applyAlignment="1" applyProtection="1">
      <alignment horizontal="right"/>
    </xf>
    <xf numFmtId="4" fontId="2" fillId="2" borderId="0" xfId="0" applyNumberFormat="1" applyFont="1" applyFill="1" applyBorder="1" applyAlignment="1" applyProtection="1">
      <alignment horizontal="right"/>
    </xf>
    <xf numFmtId="0" fontId="21" fillId="2" borderId="0" xfId="0" applyFont="1" applyFill="1"/>
    <xf numFmtId="0" fontId="18" fillId="2" borderId="0" xfId="0" applyFont="1" applyFill="1" applyBorder="1" applyAlignment="1" applyProtection="1"/>
    <xf numFmtId="0" fontId="18" fillId="2" borderId="0" xfId="0" applyFont="1" applyFill="1" applyBorder="1" applyAlignment="1" applyProtection="1">
      <alignment horizontal="right"/>
    </xf>
    <xf numFmtId="49" fontId="18" fillId="2" borderId="0" xfId="0" applyNumberFormat="1" applyFont="1" applyFill="1" applyBorder="1" applyAlignment="1" applyProtection="1">
      <alignment horizontal="right"/>
    </xf>
    <xf numFmtId="0" fontId="22" fillId="2" borderId="0" xfId="0" applyFont="1" applyFill="1" applyBorder="1" applyAlignment="1" applyProtection="1">
      <alignment horizontal="center"/>
    </xf>
    <xf numFmtId="0" fontId="18" fillId="2" borderId="0" xfId="0" applyFont="1" applyFill="1"/>
    <xf numFmtId="4" fontId="23" fillId="2" borderId="0" xfId="0" applyNumberFormat="1" applyFont="1" applyFill="1"/>
    <xf numFmtId="4" fontId="21" fillId="2" borderId="0" xfId="0" applyNumberFormat="1" applyFont="1" applyFill="1"/>
    <xf numFmtId="49" fontId="18" fillId="2" borderId="8" xfId="0" applyNumberFormat="1" applyFont="1" applyFill="1" applyBorder="1" applyAlignment="1">
      <alignment horizontal="center" wrapText="1"/>
    </xf>
    <xf numFmtId="4" fontId="20" fillId="2" borderId="8" xfId="0" applyNumberFormat="1" applyFont="1" applyFill="1" applyBorder="1" applyAlignment="1" applyProtection="1">
      <alignment horizontal="right"/>
    </xf>
    <xf numFmtId="4" fontId="20" fillId="2" borderId="8" xfId="0" applyNumberFormat="1" applyFont="1" applyFill="1" applyBorder="1" applyAlignment="1">
      <alignment wrapText="1"/>
    </xf>
    <xf numFmtId="0" fontId="25" fillId="2" borderId="0" xfId="0" applyFont="1" applyFill="1"/>
    <xf numFmtId="0" fontId="17" fillId="2" borderId="0" xfId="0" applyFont="1" applyFill="1" applyBorder="1" applyAlignment="1" applyProtection="1">
      <alignment horizontal="left"/>
    </xf>
    <xf numFmtId="4" fontId="16" fillId="2" borderId="8" xfId="17" applyNumberFormat="1" applyFont="1" applyFill="1" applyBorder="1" applyProtection="1">
      <alignment horizontal="right" vertical="center" shrinkToFit="1"/>
    </xf>
    <xf numFmtId="49" fontId="17" fillId="2" borderId="0" xfId="0" applyNumberFormat="1" applyFont="1" applyFill="1" applyBorder="1" applyAlignment="1" applyProtection="1"/>
    <xf numFmtId="0" fontId="17" fillId="2" borderId="0" xfId="0" applyFont="1" applyFill="1"/>
    <xf numFmtId="49" fontId="2" fillId="2" borderId="0" xfId="0" applyNumberFormat="1" applyFont="1" applyFill="1" applyBorder="1" applyAlignment="1" applyProtection="1">
      <alignment horizontal="center" vertical="center"/>
    </xf>
    <xf numFmtId="49" fontId="18" fillId="2" borderId="0" xfId="0" applyNumberFormat="1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49" fontId="18" fillId="2" borderId="8" xfId="0" applyNumberFormat="1" applyFont="1" applyFill="1" applyBorder="1" applyAlignment="1" applyProtection="1">
      <alignment horizontal="center" vertical="center"/>
    </xf>
    <xf numFmtId="49" fontId="17" fillId="2" borderId="8" xfId="0" applyNumberFormat="1" applyFont="1" applyFill="1" applyBorder="1" applyAlignment="1" applyProtection="1">
      <alignment horizontal="left" wrapText="1"/>
    </xf>
    <xf numFmtId="49" fontId="2" fillId="2" borderId="8" xfId="0" applyNumberFormat="1" applyFont="1" applyFill="1" applyBorder="1" applyAlignment="1" applyProtection="1">
      <alignment horizontal="center" wrapText="1"/>
    </xf>
    <xf numFmtId="49" fontId="18" fillId="2" borderId="8" xfId="0" applyNumberFormat="1" applyFont="1" applyFill="1" applyBorder="1" applyAlignment="1" applyProtection="1">
      <alignment horizontal="center"/>
    </xf>
    <xf numFmtId="49" fontId="26" fillId="2" borderId="8" xfId="0" applyNumberFormat="1" applyFont="1" applyFill="1" applyBorder="1" applyAlignment="1" applyProtection="1">
      <alignment horizontal="left" wrapText="1"/>
    </xf>
    <xf numFmtId="49" fontId="4" fillId="2" borderId="8" xfId="0" applyNumberFormat="1" applyFont="1" applyFill="1" applyBorder="1" applyAlignment="1" applyProtection="1">
      <alignment horizontal="center" wrapText="1"/>
    </xf>
    <xf numFmtId="49" fontId="22" fillId="2" borderId="8" xfId="0" applyNumberFormat="1" applyFont="1" applyFill="1" applyBorder="1" applyAlignment="1" applyProtection="1">
      <alignment horizontal="center"/>
    </xf>
    <xf numFmtId="4" fontId="24" fillId="2" borderId="8" xfId="0" applyNumberFormat="1" applyFont="1" applyFill="1" applyBorder="1" applyAlignment="1" applyProtection="1">
      <alignment horizontal="right"/>
    </xf>
    <xf numFmtId="165" fontId="17" fillId="2" borderId="8" xfId="0" applyNumberFormat="1" applyFont="1" applyFill="1" applyBorder="1" applyAlignment="1" applyProtection="1">
      <alignment horizontal="left" wrapText="1"/>
    </xf>
    <xf numFmtId="49" fontId="11" fillId="2" borderId="8" xfId="0" applyNumberFormat="1" applyFont="1" applyFill="1" applyBorder="1" applyAlignment="1" applyProtection="1">
      <alignment horizontal="center" wrapText="1"/>
    </xf>
    <xf numFmtId="49" fontId="19" fillId="2" borderId="8" xfId="18" applyNumberFormat="1" applyFont="1" applyFill="1" applyBorder="1" applyProtection="1">
      <alignment horizontal="center" vertical="center" shrinkToFit="1"/>
    </xf>
    <xf numFmtId="0" fontId="2" fillId="2" borderId="8" xfId="0" applyFont="1" applyFill="1" applyBorder="1" applyAlignment="1" applyProtection="1">
      <alignment vertical="center" wrapText="1"/>
    </xf>
    <xf numFmtId="49" fontId="2" fillId="2" borderId="8" xfId="0" applyNumberFormat="1" applyFont="1" applyFill="1" applyBorder="1" applyAlignment="1" applyProtection="1">
      <alignment vertical="center"/>
    </xf>
    <xf numFmtId="49" fontId="4" fillId="2" borderId="8" xfId="0" applyNumberFormat="1" applyFont="1" applyFill="1" applyBorder="1" applyAlignment="1" applyProtection="1">
      <alignment horizontal="left" wrapText="1"/>
    </xf>
    <xf numFmtId="49" fontId="4" fillId="2" borderId="8" xfId="0" applyNumberFormat="1" applyFont="1" applyFill="1" applyBorder="1" applyAlignment="1" applyProtection="1">
      <alignment horizontal="center"/>
    </xf>
    <xf numFmtId="4" fontId="4" fillId="2" borderId="8" xfId="0" applyNumberFormat="1" applyFont="1" applyFill="1" applyBorder="1" applyAlignment="1" applyProtection="1">
      <alignment horizontal="right"/>
    </xf>
    <xf numFmtId="0" fontId="2" fillId="2" borderId="8" xfId="0" applyFont="1" applyFill="1" applyBorder="1" applyAlignment="1" applyProtection="1"/>
    <xf numFmtId="0" fontId="3" fillId="2" borderId="8" xfId="0" applyFont="1" applyFill="1" applyBorder="1" applyAlignment="1" applyProtection="1"/>
    <xf numFmtId="0" fontId="3" fillId="2" borderId="8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right"/>
    </xf>
    <xf numFmtId="4" fontId="11" fillId="2" borderId="8" xfId="0" applyNumberFormat="1" applyFont="1" applyFill="1" applyBorder="1" applyAlignment="1" applyProtection="1">
      <alignment horizontal="right"/>
    </xf>
    <xf numFmtId="49" fontId="2" fillId="2" borderId="8" xfId="0" applyNumberFormat="1" applyFont="1" applyFill="1" applyBorder="1" applyAlignment="1" applyProtection="1">
      <alignment horizontal="left" wrapText="1"/>
    </xf>
    <xf numFmtId="49" fontId="2" fillId="2" borderId="8" xfId="0" applyNumberFormat="1" applyFont="1" applyFill="1" applyBorder="1" applyAlignment="1" applyProtection="1">
      <alignment horizontal="center"/>
    </xf>
    <xf numFmtId="49" fontId="8" fillId="2" borderId="8" xfId="0" applyNumberFormat="1" applyFont="1" applyFill="1" applyBorder="1" applyAlignment="1" applyProtection="1">
      <alignment horizontal="center"/>
    </xf>
    <xf numFmtId="49" fontId="8" fillId="2" borderId="8" xfId="0" applyNumberFormat="1" applyFont="1" applyFill="1" applyBorder="1" applyAlignment="1" applyProtection="1">
      <alignment horizontal="center" wrapText="1"/>
    </xf>
    <xf numFmtId="49" fontId="11" fillId="2" borderId="8" xfId="0" applyNumberFormat="1" applyFont="1" applyFill="1" applyBorder="1" applyAlignment="1" applyProtection="1">
      <alignment horizontal="center"/>
    </xf>
    <xf numFmtId="49" fontId="11" fillId="2" borderId="8" xfId="0" applyNumberFormat="1" applyFont="1" applyFill="1" applyBorder="1" applyAlignment="1" applyProtection="1">
      <alignment horizontal="left" wrapText="1"/>
    </xf>
    <xf numFmtId="0" fontId="1" fillId="2" borderId="0" xfId="0" applyFont="1" applyFill="1" applyBorder="1" applyAlignment="1" applyProtection="1">
      <alignment horizontal="center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4" fontId="20" fillId="3" borderId="8" xfId="0" applyNumberFormat="1" applyFont="1" applyFill="1" applyBorder="1" applyAlignment="1" applyProtection="1">
      <alignment horizontal="right"/>
    </xf>
    <xf numFmtId="4" fontId="24" fillId="3" borderId="8" xfId="0" applyNumberFormat="1" applyFont="1" applyFill="1" applyBorder="1" applyAlignment="1" applyProtection="1">
      <alignment horizontal="right"/>
    </xf>
    <xf numFmtId="4" fontId="16" fillId="3" borderId="8" xfId="17" applyNumberFormat="1" applyFont="1" applyFill="1" applyBorder="1" applyProtection="1">
      <alignment horizontal="right" vertical="center" shrinkToFit="1"/>
    </xf>
    <xf numFmtId="0" fontId="18" fillId="0" borderId="8" xfId="0" applyFont="1" applyBorder="1" applyAlignment="1">
      <alignment horizontal="center" wrapText="1"/>
    </xf>
    <xf numFmtId="4" fontId="18" fillId="2" borderId="8" xfId="0" applyNumberFormat="1" applyFont="1" applyFill="1" applyBorder="1" applyAlignment="1" applyProtection="1">
      <alignment horizontal="right"/>
    </xf>
    <xf numFmtId="0" fontId="18" fillId="2" borderId="8" xfId="0" applyFont="1" applyFill="1" applyBorder="1" applyAlignment="1">
      <alignment horizontal="center" vertical="center" wrapText="1"/>
    </xf>
    <xf numFmtId="4" fontId="19" fillId="2" borderId="8" xfId="18" applyNumberFormat="1" applyFont="1" applyFill="1" applyBorder="1" applyProtection="1">
      <alignment horizontal="center" vertical="center" shrinkToFit="1"/>
    </xf>
    <xf numFmtId="49" fontId="18" fillId="2" borderId="8" xfId="0" applyNumberFormat="1" applyFont="1" applyFill="1" applyBorder="1" applyAlignment="1">
      <alignment horizontal="center" vertical="center" wrapText="1"/>
    </xf>
    <xf numFmtId="49" fontId="19" fillId="2" borderId="8" xfId="18" applyNumberFormat="1" applyFont="1" applyFill="1" applyBorder="1" applyAlignment="1" applyProtection="1">
      <alignment horizontal="center" vertical="center" shrinkToFit="1"/>
    </xf>
    <xf numFmtId="4" fontId="17" fillId="2" borderId="8" xfId="0" applyNumberFormat="1" applyFont="1" applyFill="1" applyBorder="1" applyAlignment="1">
      <alignment vertical="center" wrapText="1"/>
    </xf>
    <xf numFmtId="4" fontId="18" fillId="2" borderId="8" xfId="0" applyNumberFormat="1" applyFont="1" applyFill="1" applyBorder="1" applyAlignment="1">
      <alignment wrapText="1"/>
    </xf>
    <xf numFmtId="4" fontId="17" fillId="2" borderId="8" xfId="0" applyNumberFormat="1" applyFont="1" applyFill="1" applyBorder="1" applyAlignment="1">
      <alignment wrapText="1"/>
    </xf>
    <xf numFmtId="0" fontId="18" fillId="2" borderId="0" xfId="0" applyNumberFormat="1" applyFont="1" applyFill="1" applyBorder="1" applyAlignment="1" applyProtection="1">
      <alignment horizontal="left"/>
    </xf>
    <xf numFmtId="0" fontId="18" fillId="2" borderId="0" xfId="0" applyNumberFormat="1" applyFont="1" applyFill="1" applyBorder="1" applyAlignment="1" applyProtection="1"/>
    <xf numFmtId="0" fontId="18" fillId="2" borderId="8" xfId="0" applyNumberFormat="1" applyFont="1" applyFill="1" applyBorder="1" applyAlignment="1" applyProtection="1">
      <alignment horizontal="center" vertical="center"/>
    </xf>
    <xf numFmtId="0" fontId="18" fillId="2" borderId="8" xfId="0" applyNumberFormat="1" applyFont="1" applyFill="1" applyBorder="1" applyAlignment="1" applyProtection="1">
      <alignment horizontal="center"/>
    </xf>
    <xf numFmtId="0" fontId="18" fillId="2" borderId="0" xfId="0" applyNumberFormat="1" applyFont="1" applyFill="1" applyBorder="1" applyAlignment="1" applyProtection="1">
      <alignment horizontal="center"/>
    </xf>
    <xf numFmtId="0" fontId="18" fillId="2" borderId="0" xfId="0" applyNumberFormat="1" applyFont="1" applyFill="1"/>
    <xf numFmtId="0" fontId="18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7" fillId="2" borderId="8" xfId="1" applyNumberFormat="1" applyFont="1" applyFill="1" applyBorder="1" applyProtection="1">
      <alignment horizontal="left" wrapText="1"/>
    </xf>
    <xf numFmtId="49" fontId="7" fillId="2" borderId="8" xfId="2" applyNumberFormat="1" applyFont="1" applyFill="1" applyBorder="1" applyAlignment="1" applyProtection="1">
      <alignment horizontal="center" wrapText="1"/>
    </xf>
    <xf numFmtId="49" fontId="7" fillId="2" borderId="8" xfId="3" applyNumberFormat="1" applyFont="1" applyFill="1" applyBorder="1" applyAlignment="1" applyProtection="1">
      <alignment horizontal="center"/>
    </xf>
    <xf numFmtId="4" fontId="7" fillId="2" borderId="8" xfId="4" applyNumberFormat="1" applyFont="1" applyFill="1" applyBorder="1" applyAlignment="1" applyProtection="1">
      <alignment horizontal="center"/>
    </xf>
    <xf numFmtId="4" fontId="8" fillId="2" borderId="8" xfId="0" applyNumberFormat="1" applyFont="1" applyFill="1" applyBorder="1" applyAlignment="1">
      <alignment horizontal="center"/>
    </xf>
    <xf numFmtId="0" fontId="7" fillId="2" borderId="8" xfId="5" applyNumberFormat="1" applyFont="1" applyFill="1" applyBorder="1" applyProtection="1">
      <alignment horizontal="left" wrapText="1"/>
    </xf>
    <xf numFmtId="49" fontId="7" fillId="2" borderId="8" xfId="6" applyNumberFormat="1" applyFont="1" applyFill="1" applyBorder="1" applyAlignment="1" applyProtection="1">
      <alignment horizontal="center" wrapText="1"/>
    </xf>
    <xf numFmtId="49" fontId="7" fillId="2" borderId="8" xfId="7" applyNumberFormat="1" applyFont="1" applyFill="1" applyBorder="1" applyAlignment="1" applyProtection="1">
      <alignment horizontal="center"/>
    </xf>
    <xf numFmtId="0" fontId="10" fillId="2" borderId="8" xfId="8" applyNumberFormat="1" applyFont="1" applyFill="1" applyBorder="1" applyAlignment="1" applyProtection="1">
      <alignment horizontal="center"/>
    </xf>
    <xf numFmtId="0" fontId="7" fillId="2" borderId="8" xfId="9" applyNumberFormat="1" applyFont="1" applyFill="1" applyBorder="1" applyProtection="1">
      <alignment horizontal="left" wrapText="1" indent="1"/>
    </xf>
    <xf numFmtId="49" fontId="7" fillId="2" borderId="8" xfId="10" applyNumberFormat="1" applyFont="1" applyFill="1" applyBorder="1" applyAlignment="1" applyProtection="1">
      <alignment horizontal="center" wrapText="1"/>
    </xf>
    <xf numFmtId="49" fontId="7" fillId="2" borderId="8" xfId="11" applyNumberFormat="1" applyFont="1" applyFill="1" applyBorder="1" applyAlignment="1" applyProtection="1">
      <alignment horizontal="center"/>
    </xf>
    <xf numFmtId="4" fontId="7" fillId="2" borderId="8" xfId="12" applyNumberFormat="1" applyFont="1" applyFill="1" applyBorder="1" applyAlignment="1" applyProtection="1">
      <alignment horizontal="center"/>
    </xf>
    <xf numFmtId="0" fontId="6" fillId="2" borderId="8" xfId="13" applyNumberFormat="1" applyFont="1" applyFill="1" applyBorder="1" applyProtection="1">
      <alignment horizontal="left" wrapText="1" indent="2"/>
    </xf>
    <xf numFmtId="49" fontId="6" fillId="2" borderId="8" xfId="6" applyNumberFormat="1" applyFont="1" applyFill="1" applyBorder="1" applyAlignment="1" applyProtection="1">
      <alignment horizontal="center" wrapText="1"/>
    </xf>
    <xf numFmtId="0" fontId="6" fillId="2" borderId="8" xfId="14" applyNumberFormat="1" applyFont="1" applyFill="1" applyBorder="1" applyProtection="1">
      <alignment horizontal="left" wrapText="1" indent="2"/>
    </xf>
    <xf numFmtId="49" fontId="6" fillId="2" borderId="8" xfId="15" applyNumberFormat="1" applyFont="1" applyFill="1" applyBorder="1" applyAlignment="1" applyProtection="1">
      <alignment horizontal="center" shrinkToFit="1"/>
    </xf>
    <xf numFmtId="49" fontId="6" fillId="2" borderId="8" xfId="16" applyNumberFormat="1" applyFont="1" applyFill="1" applyBorder="1" applyAlignment="1" applyProtection="1">
      <alignment horizontal="center" shrinkToFit="1"/>
    </xf>
    <xf numFmtId="4" fontId="6" fillId="2" borderId="8" xfId="12" applyNumberFormat="1" applyFont="1" applyFill="1" applyBorder="1" applyAlignment="1" applyProtection="1">
      <alignment horizontal="center"/>
    </xf>
    <xf numFmtId="0" fontId="6" fillId="2" borderId="8" xfId="14" applyNumberFormat="1" applyFill="1" applyBorder="1" applyProtection="1">
      <alignment horizontal="left" wrapText="1" indent="2"/>
    </xf>
    <xf numFmtId="49" fontId="6" fillId="2" borderId="8" xfId="15" applyNumberFormat="1" applyFill="1" applyBorder="1" applyAlignment="1" applyProtection="1">
      <alignment horizontal="center" shrinkToFit="1"/>
    </xf>
    <xf numFmtId="49" fontId="6" fillId="2" borderId="8" xfId="16" applyNumberFormat="1" applyFill="1" applyBorder="1" applyAlignment="1" applyProtection="1">
      <alignment horizontal="center" shrinkToFit="1"/>
    </xf>
    <xf numFmtId="4" fontId="11" fillId="2" borderId="8" xfId="0" applyNumberFormat="1" applyFont="1" applyFill="1" applyBorder="1" applyAlignment="1">
      <alignment horizontal="center"/>
    </xf>
    <xf numFmtId="0" fontId="7" fillId="2" borderId="8" xfId="14" applyNumberFormat="1" applyFont="1" applyFill="1" applyBorder="1" applyProtection="1">
      <alignment horizontal="left" wrapText="1" indent="2"/>
    </xf>
    <xf numFmtId="4" fontId="8" fillId="2" borderId="8" xfId="0" applyNumberFormat="1" applyFont="1" applyFill="1" applyBorder="1" applyAlignment="1">
      <alignment horizontal="right"/>
    </xf>
    <xf numFmtId="4" fontId="6" fillId="2" borderId="8" xfId="12" applyNumberFormat="1" applyFill="1" applyBorder="1" applyAlignment="1" applyProtection="1">
      <alignment horizontal="center"/>
    </xf>
    <xf numFmtId="4" fontId="11" fillId="2" borderId="8" xfId="0" applyNumberFormat="1" applyFont="1" applyFill="1" applyBorder="1" applyAlignment="1">
      <alignment horizontal="right"/>
    </xf>
    <xf numFmtId="0" fontId="14" fillId="0" borderId="0" xfId="0" applyFont="1" applyAlignment="1">
      <alignment wrapText="1"/>
    </xf>
    <xf numFmtId="0" fontId="2" fillId="2" borderId="8" xfId="0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18" fillId="2" borderId="8" xfId="0" applyNumberFormat="1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 wrapText="1"/>
    </xf>
    <xf numFmtId="49" fontId="18" fillId="2" borderId="8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left" wrapText="1"/>
    </xf>
    <xf numFmtId="49" fontId="3" fillId="2" borderId="5" xfId="0" applyNumberFormat="1" applyFont="1" applyFill="1" applyBorder="1" applyAlignment="1" applyProtection="1">
      <alignment wrapText="1"/>
    </xf>
    <xf numFmtId="49" fontId="2" fillId="2" borderId="6" xfId="0" applyNumberFormat="1" applyFont="1" applyFill="1" applyBorder="1" applyAlignment="1" applyProtection="1">
      <alignment horizontal="left" wrapText="1"/>
    </xf>
    <xf numFmtId="0" fontId="2" fillId="2" borderId="8" xfId="0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4" fontId="8" fillId="2" borderId="8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</cellXfs>
  <cellStyles count="19">
    <cellStyle name="xl103" xfId="11"/>
    <cellStyle name="xl105" xfId="12"/>
    <cellStyle name="xl119" xfId="5"/>
    <cellStyle name="xl120" xfId="9"/>
    <cellStyle name="xl121" xfId="13"/>
    <cellStyle name="xl123" xfId="14"/>
    <cellStyle name="xl126" xfId="10"/>
    <cellStyle name="xl127" xfId="15"/>
    <cellStyle name="xl128" xfId="16"/>
    <cellStyle name="xl133" xfId="8"/>
    <cellStyle name="xl40" xfId="18"/>
    <cellStyle name="xl42" xfId="2"/>
    <cellStyle name="xl43" xfId="6"/>
    <cellStyle name="xl46" xfId="17"/>
    <cellStyle name="xl50" xfId="3"/>
    <cellStyle name="xl51" xfId="7"/>
    <cellStyle name="xl56" xfId="4"/>
    <cellStyle name="xl89" xfId="1"/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50"/>
  <sheetViews>
    <sheetView showGridLines="0" view="pageBreakPreview" topLeftCell="A129" zoomScale="70" zoomScaleNormal="130" zoomScaleSheetLayoutView="70" workbookViewId="0">
      <selection activeCell="L153" sqref="L153"/>
    </sheetView>
  </sheetViews>
  <sheetFormatPr defaultColWidth="9.109375" defaultRowHeight="12.75" customHeight="1" x14ac:dyDescent="0.25"/>
  <cols>
    <col min="1" max="1" width="43.6640625" style="45" customWidth="1"/>
    <col min="2" max="2" width="6.109375" style="6" customWidth="1"/>
    <col min="3" max="3" width="30.6640625" style="97" customWidth="1"/>
    <col min="4" max="4" width="21" style="6" customWidth="1"/>
    <col min="5" max="5" width="18.6640625" style="35" customWidth="1"/>
    <col min="6" max="6" width="18.6640625" style="6" customWidth="1"/>
    <col min="7" max="7" width="14.44140625" style="6" customWidth="1"/>
    <col min="8" max="8" width="16.77734375" style="6" customWidth="1"/>
    <col min="9" max="16384" width="9.109375" style="6"/>
  </cols>
  <sheetData>
    <row r="2" spans="1:6" ht="13.8" x14ac:dyDescent="0.25">
      <c r="A2" s="134"/>
      <c r="B2" s="134"/>
      <c r="C2" s="134"/>
      <c r="D2" s="134"/>
      <c r="E2" s="31"/>
      <c r="F2" s="9"/>
    </row>
    <row r="3" spans="1:6" ht="16.95" customHeight="1" x14ac:dyDescent="0.25">
      <c r="A3" s="134" t="s">
        <v>0</v>
      </c>
      <c r="B3" s="134"/>
      <c r="C3" s="134"/>
      <c r="D3" s="134"/>
      <c r="E3" s="32"/>
      <c r="F3" s="10" t="s">
        <v>1</v>
      </c>
    </row>
    <row r="4" spans="1:6" ht="13.2" x14ac:dyDescent="0.25">
      <c r="A4" s="42"/>
      <c r="B4" s="1"/>
      <c r="C4" s="92"/>
      <c r="D4" s="1"/>
      <c r="E4" s="33" t="s">
        <v>2</v>
      </c>
      <c r="F4" s="11" t="s">
        <v>3</v>
      </c>
    </row>
    <row r="5" spans="1:6" ht="13.2" x14ac:dyDescent="0.25">
      <c r="A5" s="135" t="s">
        <v>714</v>
      </c>
      <c r="B5" s="135"/>
      <c r="C5" s="135"/>
      <c r="D5" s="135"/>
      <c r="E5" s="32" t="s">
        <v>4</v>
      </c>
      <c r="F5" s="12">
        <v>44228</v>
      </c>
    </row>
    <row r="6" spans="1:6" ht="13.2" x14ac:dyDescent="0.25">
      <c r="A6" s="44"/>
      <c r="B6" s="4"/>
      <c r="C6" s="93"/>
      <c r="D6" s="4"/>
      <c r="E6" s="32" t="s">
        <v>6</v>
      </c>
      <c r="F6" s="13" t="s">
        <v>16</v>
      </c>
    </row>
    <row r="7" spans="1:6" ht="13.2" x14ac:dyDescent="0.25">
      <c r="A7" s="42" t="s">
        <v>7</v>
      </c>
      <c r="B7" s="136" t="s">
        <v>13</v>
      </c>
      <c r="C7" s="137"/>
      <c r="D7" s="137"/>
      <c r="E7" s="32" t="s">
        <v>8</v>
      </c>
      <c r="F7" s="13" t="s">
        <v>17</v>
      </c>
    </row>
    <row r="8" spans="1:6" ht="13.2" x14ac:dyDescent="0.25">
      <c r="A8" s="42" t="s">
        <v>9</v>
      </c>
      <c r="B8" s="138" t="s">
        <v>14</v>
      </c>
      <c r="C8" s="138"/>
      <c r="D8" s="138"/>
      <c r="E8" s="32" t="s">
        <v>10</v>
      </c>
      <c r="F8" s="15" t="s">
        <v>18</v>
      </c>
    </row>
    <row r="9" spans="1:6" ht="13.2" x14ac:dyDescent="0.25">
      <c r="A9" s="42" t="s">
        <v>560</v>
      </c>
      <c r="B9" s="14"/>
      <c r="C9" s="92"/>
      <c r="D9" s="16"/>
      <c r="E9" s="32"/>
      <c r="F9" s="17"/>
    </row>
    <row r="10" spans="1:6" ht="13.2" x14ac:dyDescent="0.25">
      <c r="A10" s="42" t="s">
        <v>15</v>
      </c>
      <c r="B10" s="14"/>
      <c r="C10" s="92"/>
      <c r="D10" s="16"/>
      <c r="E10" s="32" t="s">
        <v>11</v>
      </c>
      <c r="F10" s="18" t="s">
        <v>12</v>
      </c>
    </row>
    <row r="11" spans="1:6" ht="20.25" customHeight="1" x14ac:dyDescent="0.25">
      <c r="A11" s="134" t="s">
        <v>19</v>
      </c>
      <c r="B11" s="134"/>
      <c r="C11" s="134"/>
      <c r="D11" s="134"/>
      <c r="E11" s="34"/>
      <c r="F11" s="19"/>
    </row>
    <row r="12" spans="1:6" ht="4.2" customHeight="1" x14ac:dyDescent="0.25">
      <c r="A12" s="132" t="s">
        <v>20</v>
      </c>
      <c r="B12" s="129" t="s">
        <v>21</v>
      </c>
      <c r="C12" s="131" t="s">
        <v>22</v>
      </c>
      <c r="D12" s="130" t="s">
        <v>23</v>
      </c>
      <c r="E12" s="133" t="s">
        <v>24</v>
      </c>
      <c r="F12" s="130" t="s">
        <v>25</v>
      </c>
    </row>
    <row r="13" spans="1:6" ht="3.6" customHeight="1" x14ac:dyDescent="0.25">
      <c r="A13" s="132"/>
      <c r="B13" s="129"/>
      <c r="C13" s="131"/>
      <c r="D13" s="130"/>
      <c r="E13" s="133"/>
      <c r="F13" s="130"/>
    </row>
    <row r="14" spans="1:6" ht="3" customHeight="1" x14ac:dyDescent="0.25">
      <c r="A14" s="132"/>
      <c r="B14" s="129"/>
      <c r="C14" s="131"/>
      <c r="D14" s="130"/>
      <c r="E14" s="133"/>
      <c r="F14" s="130"/>
    </row>
    <row r="15" spans="1:6" ht="3" customHeight="1" x14ac:dyDescent="0.25">
      <c r="A15" s="132"/>
      <c r="B15" s="129"/>
      <c r="C15" s="131"/>
      <c r="D15" s="130"/>
      <c r="E15" s="133"/>
      <c r="F15" s="130"/>
    </row>
    <row r="16" spans="1:6" ht="3" customHeight="1" x14ac:dyDescent="0.25">
      <c r="A16" s="132"/>
      <c r="B16" s="129"/>
      <c r="C16" s="131"/>
      <c r="D16" s="130"/>
      <c r="E16" s="133"/>
      <c r="F16" s="130"/>
    </row>
    <row r="17" spans="1:8" ht="3" customHeight="1" x14ac:dyDescent="0.25">
      <c r="A17" s="132"/>
      <c r="B17" s="129"/>
      <c r="C17" s="131"/>
      <c r="D17" s="130"/>
      <c r="E17" s="133"/>
      <c r="F17" s="130"/>
    </row>
    <row r="18" spans="1:8" ht="23.4" customHeight="1" x14ac:dyDescent="0.25">
      <c r="A18" s="132"/>
      <c r="B18" s="129"/>
      <c r="C18" s="131"/>
      <c r="D18" s="130"/>
      <c r="E18" s="133"/>
      <c r="F18" s="130"/>
    </row>
    <row r="19" spans="1:8" ht="12.6" customHeight="1" x14ac:dyDescent="0.25">
      <c r="A19" s="48">
        <v>1</v>
      </c>
      <c r="B19" s="78">
        <v>2</v>
      </c>
      <c r="C19" s="94">
        <v>3</v>
      </c>
      <c r="D19" s="79" t="s">
        <v>26</v>
      </c>
      <c r="E19" s="49" t="s">
        <v>27</v>
      </c>
      <c r="F19" s="79" t="s">
        <v>28</v>
      </c>
    </row>
    <row r="20" spans="1:8" ht="13.2" x14ac:dyDescent="0.25">
      <c r="A20" s="50" t="s">
        <v>29</v>
      </c>
      <c r="B20" s="51" t="s">
        <v>30</v>
      </c>
      <c r="C20" s="95" t="s">
        <v>31</v>
      </c>
      <c r="D20" s="39">
        <v>611487872.38999999</v>
      </c>
      <c r="E20" s="39">
        <f>E22+E132</f>
        <v>43577004.43999999</v>
      </c>
      <c r="F20" s="39">
        <f>D20-E20</f>
        <v>567910867.95000005</v>
      </c>
      <c r="G20" s="36"/>
      <c r="H20" s="37"/>
    </row>
    <row r="21" spans="1:8" ht="14.4" customHeight="1" x14ac:dyDescent="0.25">
      <c r="A21" s="50" t="s">
        <v>32</v>
      </c>
      <c r="B21" s="51"/>
      <c r="C21" s="52"/>
      <c r="D21" s="39"/>
      <c r="E21" s="39"/>
      <c r="F21" s="39"/>
    </row>
    <row r="22" spans="1:8" s="41" customFormat="1" ht="15" customHeight="1" x14ac:dyDescent="0.25">
      <c r="A22" s="53" t="s">
        <v>33</v>
      </c>
      <c r="B22" s="54" t="s">
        <v>30</v>
      </c>
      <c r="C22" s="55" t="s">
        <v>34</v>
      </c>
      <c r="D22" s="56" t="s">
        <v>40</v>
      </c>
      <c r="E22" s="56">
        <f>E23+E35+E41+E58+E70+E75+E84+E87+E90+E100+E129+E97</f>
        <v>13252386.279999996</v>
      </c>
      <c r="F22" s="56" t="str">
        <f t="shared" ref="F22:F100" si="0">IF(OR(D22="-",IF(E22="-",0,E22)&gt;=IF(D22="-",0,D22)),"-",IF(D22="-",0,D22)-IF(E22="-",0,E22))</f>
        <v>-</v>
      </c>
    </row>
    <row r="23" spans="1:8" s="41" customFormat="1" ht="16.8" customHeight="1" x14ac:dyDescent="0.25">
      <c r="A23" s="53" t="s">
        <v>35</v>
      </c>
      <c r="B23" s="54" t="s">
        <v>30</v>
      </c>
      <c r="C23" s="55" t="s">
        <v>36</v>
      </c>
      <c r="D23" s="56" t="s">
        <v>40</v>
      </c>
      <c r="E23" s="56">
        <f>E24</f>
        <v>10171675.249999998</v>
      </c>
      <c r="F23" s="56" t="str">
        <f t="shared" si="0"/>
        <v>-</v>
      </c>
    </row>
    <row r="24" spans="1:8" ht="17.399999999999999" customHeight="1" x14ac:dyDescent="0.25">
      <c r="A24" s="50" t="s">
        <v>37</v>
      </c>
      <c r="B24" s="51" t="s">
        <v>30</v>
      </c>
      <c r="C24" s="52" t="s">
        <v>669</v>
      </c>
      <c r="D24" s="39" t="s">
        <v>40</v>
      </c>
      <c r="E24" s="39">
        <f>E25+E26+E27+E29+E31+E32+E33</f>
        <v>10171675.249999998</v>
      </c>
      <c r="F24" s="56" t="str">
        <f t="shared" si="0"/>
        <v>-</v>
      </c>
    </row>
    <row r="25" spans="1:8" ht="79.2" customHeight="1" x14ac:dyDescent="0.25">
      <c r="A25" s="57" t="s">
        <v>38</v>
      </c>
      <c r="B25" s="51" t="s">
        <v>30</v>
      </c>
      <c r="C25" s="52" t="s">
        <v>39</v>
      </c>
      <c r="D25" s="56" t="s">
        <v>40</v>
      </c>
      <c r="E25" s="43">
        <v>10134246.18</v>
      </c>
      <c r="F25" s="56" t="str">
        <f t="shared" si="0"/>
        <v>-</v>
      </c>
    </row>
    <row r="26" spans="1:8" ht="60" customHeight="1" x14ac:dyDescent="0.25">
      <c r="A26" s="57" t="s">
        <v>41</v>
      </c>
      <c r="B26" s="51" t="s">
        <v>30</v>
      </c>
      <c r="C26" s="52" t="s">
        <v>42</v>
      </c>
      <c r="D26" s="56" t="s">
        <v>40</v>
      </c>
      <c r="E26" s="43">
        <v>151.91999999999999</v>
      </c>
      <c r="F26" s="56" t="str">
        <f t="shared" si="0"/>
        <v>-</v>
      </c>
    </row>
    <row r="27" spans="1:8" ht="80.400000000000006" customHeight="1" x14ac:dyDescent="0.25">
      <c r="A27" s="57" t="s">
        <v>43</v>
      </c>
      <c r="B27" s="51" t="s">
        <v>30</v>
      </c>
      <c r="C27" s="52" t="s">
        <v>44</v>
      </c>
      <c r="D27" s="39" t="s">
        <v>40</v>
      </c>
      <c r="E27" s="43">
        <v>26713.26</v>
      </c>
      <c r="F27" s="56" t="str">
        <f t="shared" si="0"/>
        <v>-</v>
      </c>
    </row>
    <row r="28" spans="1:8" ht="102" hidden="1" customHeight="1" x14ac:dyDescent="0.25">
      <c r="A28" s="57" t="s">
        <v>45</v>
      </c>
      <c r="B28" s="51" t="s">
        <v>30</v>
      </c>
      <c r="C28" s="52" t="s">
        <v>46</v>
      </c>
      <c r="D28" s="56" t="s">
        <v>40</v>
      </c>
      <c r="E28" s="43">
        <v>0</v>
      </c>
      <c r="F28" s="56" t="str">
        <f t="shared" si="0"/>
        <v>-</v>
      </c>
    </row>
    <row r="29" spans="1:8" ht="94.2" customHeight="1" x14ac:dyDescent="0.25">
      <c r="A29" s="57" t="s">
        <v>47</v>
      </c>
      <c r="B29" s="51" t="s">
        <v>30</v>
      </c>
      <c r="C29" s="52" t="s">
        <v>48</v>
      </c>
      <c r="D29" s="56" t="s">
        <v>40</v>
      </c>
      <c r="E29" s="43">
        <v>81.849999999999994</v>
      </c>
      <c r="F29" s="56" t="str">
        <f t="shared" si="0"/>
        <v>-</v>
      </c>
    </row>
    <row r="30" spans="1:8" ht="102.6" hidden="1" customHeight="1" x14ac:dyDescent="0.25">
      <c r="A30" s="57" t="s">
        <v>49</v>
      </c>
      <c r="B30" s="51" t="s">
        <v>30</v>
      </c>
      <c r="C30" s="52" t="s">
        <v>50</v>
      </c>
      <c r="D30" s="39" t="s">
        <v>40</v>
      </c>
      <c r="E30" s="82">
        <v>0</v>
      </c>
      <c r="F30" s="56" t="str">
        <f t="shared" si="0"/>
        <v>-</v>
      </c>
    </row>
    <row r="31" spans="1:8" ht="65.400000000000006" customHeight="1" x14ac:dyDescent="0.25">
      <c r="A31" s="57" t="s">
        <v>51</v>
      </c>
      <c r="B31" s="51" t="s">
        <v>30</v>
      </c>
      <c r="C31" s="52" t="s">
        <v>52</v>
      </c>
      <c r="D31" s="56" t="s">
        <v>40</v>
      </c>
      <c r="E31" s="43">
        <v>3018.01</v>
      </c>
      <c r="F31" s="56" t="str">
        <f t="shared" si="0"/>
        <v>-</v>
      </c>
    </row>
    <row r="32" spans="1:8" ht="58.8" customHeight="1" x14ac:dyDescent="0.25">
      <c r="A32" s="50" t="s">
        <v>53</v>
      </c>
      <c r="B32" s="51" t="s">
        <v>30</v>
      </c>
      <c r="C32" s="52" t="s">
        <v>54</v>
      </c>
      <c r="D32" s="56" t="s">
        <v>40</v>
      </c>
      <c r="E32" s="43">
        <v>347.6</v>
      </c>
      <c r="F32" s="56" t="str">
        <f t="shared" si="0"/>
        <v>-</v>
      </c>
    </row>
    <row r="33" spans="1:6" ht="72.599999999999994" customHeight="1" x14ac:dyDescent="0.25">
      <c r="A33" s="50" t="s">
        <v>775</v>
      </c>
      <c r="B33" s="51" t="s">
        <v>30</v>
      </c>
      <c r="C33" s="83" t="s">
        <v>774</v>
      </c>
      <c r="D33" s="56"/>
      <c r="E33" s="43">
        <v>7116.43</v>
      </c>
      <c r="F33" s="56"/>
    </row>
    <row r="34" spans="1:6" ht="59.4" hidden="1" customHeight="1" x14ac:dyDescent="0.25">
      <c r="A34" s="50" t="s">
        <v>55</v>
      </c>
      <c r="B34" s="51" t="s">
        <v>30</v>
      </c>
      <c r="C34" s="52" t="s">
        <v>56</v>
      </c>
      <c r="D34" s="39" t="s">
        <v>40</v>
      </c>
      <c r="E34" s="43">
        <v>0</v>
      </c>
      <c r="F34" s="56" t="str">
        <f t="shared" si="0"/>
        <v>-</v>
      </c>
    </row>
    <row r="35" spans="1:6" s="41" customFormat="1" ht="31.8" customHeight="1" x14ac:dyDescent="0.25">
      <c r="A35" s="53" t="s">
        <v>57</v>
      </c>
      <c r="B35" s="54" t="s">
        <v>30</v>
      </c>
      <c r="C35" s="55" t="s">
        <v>659</v>
      </c>
      <c r="D35" s="56" t="s">
        <v>40</v>
      </c>
      <c r="E35" s="56">
        <f>E36</f>
        <v>626166.68999999994</v>
      </c>
      <c r="F35" s="56" t="str">
        <f t="shared" si="0"/>
        <v>-</v>
      </c>
    </row>
    <row r="36" spans="1:6" s="41" customFormat="1" ht="29.4" customHeight="1" x14ac:dyDescent="0.25">
      <c r="A36" s="50" t="s">
        <v>58</v>
      </c>
      <c r="B36" s="58" t="s">
        <v>30</v>
      </c>
      <c r="C36" s="52" t="s">
        <v>708</v>
      </c>
      <c r="D36" s="56" t="s">
        <v>40</v>
      </c>
      <c r="E36" s="39">
        <f>E37+E38+E39+E40</f>
        <v>626166.68999999994</v>
      </c>
      <c r="F36" s="56" t="str">
        <f t="shared" si="0"/>
        <v>-</v>
      </c>
    </row>
    <row r="37" spans="1:6" ht="82.8" customHeight="1" x14ac:dyDescent="0.25">
      <c r="A37" s="50" t="s">
        <v>59</v>
      </c>
      <c r="B37" s="51" t="s">
        <v>30</v>
      </c>
      <c r="C37" s="59" t="s">
        <v>60</v>
      </c>
      <c r="D37" s="39" t="s">
        <v>40</v>
      </c>
      <c r="E37" s="43">
        <v>287596.31</v>
      </c>
      <c r="F37" s="56" t="str">
        <f t="shared" si="0"/>
        <v>-</v>
      </c>
    </row>
    <row r="38" spans="1:6" ht="99" customHeight="1" x14ac:dyDescent="0.25">
      <c r="A38" s="50" t="s">
        <v>61</v>
      </c>
      <c r="B38" s="51" t="s">
        <v>30</v>
      </c>
      <c r="C38" s="59" t="s">
        <v>62</v>
      </c>
      <c r="D38" s="56" t="s">
        <v>40</v>
      </c>
      <c r="E38" s="43">
        <v>1695.28</v>
      </c>
      <c r="F38" s="56" t="str">
        <f t="shared" si="0"/>
        <v>-</v>
      </c>
    </row>
    <row r="39" spans="1:6" ht="91.8" customHeight="1" x14ac:dyDescent="0.25">
      <c r="A39" s="57" t="s">
        <v>63</v>
      </c>
      <c r="B39" s="51" t="s">
        <v>30</v>
      </c>
      <c r="C39" s="59" t="s">
        <v>64</v>
      </c>
      <c r="D39" s="56" t="s">
        <v>40</v>
      </c>
      <c r="E39" s="43">
        <v>385886.87</v>
      </c>
      <c r="F39" s="56" t="str">
        <f t="shared" si="0"/>
        <v>-</v>
      </c>
    </row>
    <row r="40" spans="1:6" ht="84" customHeight="1" x14ac:dyDescent="0.25">
      <c r="A40" s="57" t="s">
        <v>65</v>
      </c>
      <c r="B40" s="51" t="s">
        <v>30</v>
      </c>
      <c r="C40" s="59" t="s">
        <v>66</v>
      </c>
      <c r="D40" s="39" t="s">
        <v>40</v>
      </c>
      <c r="E40" s="43">
        <v>-49011.77</v>
      </c>
      <c r="F40" s="56" t="str">
        <f t="shared" si="0"/>
        <v>-</v>
      </c>
    </row>
    <row r="41" spans="1:6" s="41" customFormat="1" ht="19.8" customHeight="1" x14ac:dyDescent="0.25">
      <c r="A41" s="53" t="s">
        <v>67</v>
      </c>
      <c r="B41" s="54" t="s">
        <v>30</v>
      </c>
      <c r="C41" s="55" t="s">
        <v>658</v>
      </c>
      <c r="D41" s="56" t="s">
        <v>40</v>
      </c>
      <c r="E41" s="56">
        <f>E42+E49+E46</f>
        <v>1339283.7000000002</v>
      </c>
      <c r="F41" s="56" t="str">
        <f t="shared" si="0"/>
        <v>-</v>
      </c>
    </row>
    <row r="42" spans="1:6" s="41" customFormat="1" ht="30.6" customHeight="1" x14ac:dyDescent="0.25">
      <c r="A42" s="50" t="s">
        <v>68</v>
      </c>
      <c r="B42" s="58" t="s">
        <v>30</v>
      </c>
      <c r="C42" s="52" t="s">
        <v>707</v>
      </c>
      <c r="D42" s="56" t="s">
        <v>40</v>
      </c>
      <c r="E42" s="39">
        <f>E43+E44+E45</f>
        <v>139772.86000000002</v>
      </c>
      <c r="F42" s="56" t="str">
        <f t="shared" si="0"/>
        <v>-</v>
      </c>
    </row>
    <row r="43" spans="1:6" ht="48.6" customHeight="1" x14ac:dyDescent="0.25">
      <c r="A43" s="50" t="s">
        <v>670</v>
      </c>
      <c r="B43" s="51" t="s">
        <v>30</v>
      </c>
      <c r="C43" s="86" t="s">
        <v>668</v>
      </c>
      <c r="D43" s="39" t="s">
        <v>40</v>
      </c>
      <c r="E43" s="89">
        <v>137254.44</v>
      </c>
      <c r="F43" s="56" t="str">
        <f t="shared" si="0"/>
        <v>-</v>
      </c>
    </row>
    <row r="44" spans="1:6" ht="56.4" customHeight="1" x14ac:dyDescent="0.25">
      <c r="A44" s="50" t="s">
        <v>783</v>
      </c>
      <c r="B44" s="51" t="s">
        <v>30</v>
      </c>
      <c r="C44" s="38" t="s">
        <v>784</v>
      </c>
      <c r="D44" s="39" t="s">
        <v>40</v>
      </c>
      <c r="E44" s="89">
        <v>1745.54</v>
      </c>
      <c r="F44" s="56" t="str">
        <f t="shared" si="0"/>
        <v>-</v>
      </c>
    </row>
    <row r="45" spans="1:6" ht="56.4" customHeight="1" x14ac:dyDescent="0.25">
      <c r="A45" s="50" t="s">
        <v>781</v>
      </c>
      <c r="B45" s="51" t="s">
        <v>30</v>
      </c>
      <c r="C45" s="87" t="s">
        <v>782</v>
      </c>
      <c r="D45" s="39" t="s">
        <v>40</v>
      </c>
      <c r="E45" s="43">
        <v>772.88</v>
      </c>
      <c r="F45" s="56"/>
    </row>
    <row r="46" spans="1:6" ht="38.4" customHeight="1" x14ac:dyDescent="0.25">
      <c r="A46" s="50" t="s">
        <v>773</v>
      </c>
      <c r="B46" s="51" t="s">
        <v>30</v>
      </c>
      <c r="C46" s="87" t="s">
        <v>772</v>
      </c>
      <c r="D46" s="39" t="s">
        <v>40</v>
      </c>
      <c r="E46" s="43">
        <f>E47+E48</f>
        <v>13047.5</v>
      </c>
      <c r="F46" s="56"/>
    </row>
    <row r="47" spans="1:6" ht="56.4" customHeight="1" x14ac:dyDescent="0.25">
      <c r="A47" s="50" t="s">
        <v>778</v>
      </c>
      <c r="B47" s="51" t="s">
        <v>30</v>
      </c>
      <c r="C47" s="87" t="s">
        <v>780</v>
      </c>
      <c r="D47" s="39" t="s">
        <v>40</v>
      </c>
      <c r="E47" s="43">
        <v>13002.5</v>
      </c>
      <c r="F47" s="56"/>
    </row>
    <row r="48" spans="1:6" ht="45" customHeight="1" x14ac:dyDescent="0.25">
      <c r="A48" s="50" t="s">
        <v>777</v>
      </c>
      <c r="B48" s="51" t="s">
        <v>30</v>
      </c>
      <c r="C48" s="87" t="s">
        <v>779</v>
      </c>
      <c r="D48" s="39" t="s">
        <v>40</v>
      </c>
      <c r="E48" s="43">
        <v>45</v>
      </c>
      <c r="F48" s="56"/>
    </row>
    <row r="49" spans="1:6" ht="30" customHeight="1" x14ac:dyDescent="0.25">
      <c r="A49" s="50" t="s">
        <v>69</v>
      </c>
      <c r="B49" s="51" t="s">
        <v>30</v>
      </c>
      <c r="C49" s="88" t="s">
        <v>706</v>
      </c>
      <c r="D49" s="56" t="s">
        <v>40</v>
      </c>
      <c r="E49" s="43">
        <f>E50+E51+E52+E53+E54</f>
        <v>1186463.3400000001</v>
      </c>
      <c r="F49" s="56" t="str">
        <f t="shared" si="0"/>
        <v>-</v>
      </c>
    </row>
    <row r="50" spans="1:6" ht="51" customHeight="1" x14ac:dyDescent="0.25">
      <c r="A50" s="50" t="s">
        <v>70</v>
      </c>
      <c r="B50" s="51" t="s">
        <v>30</v>
      </c>
      <c r="C50" s="88" t="s">
        <v>71</v>
      </c>
      <c r="D50" s="56" t="s">
        <v>40</v>
      </c>
      <c r="E50" s="43">
        <v>1185794.33</v>
      </c>
      <c r="F50" s="56" t="str">
        <f t="shared" si="0"/>
        <v>-</v>
      </c>
    </row>
    <row r="51" spans="1:6" ht="32.4" customHeight="1" x14ac:dyDescent="0.25">
      <c r="A51" s="50" t="s">
        <v>69</v>
      </c>
      <c r="B51" s="51" t="s">
        <v>30</v>
      </c>
      <c r="C51" s="88" t="s">
        <v>72</v>
      </c>
      <c r="D51" s="39" t="s">
        <v>40</v>
      </c>
      <c r="E51" s="43">
        <v>571.74</v>
      </c>
      <c r="F51" s="56" t="str">
        <f t="shared" si="0"/>
        <v>-</v>
      </c>
    </row>
    <row r="52" spans="1:6" ht="36.6" customHeight="1" x14ac:dyDescent="0.25">
      <c r="A52" s="50" t="s">
        <v>69</v>
      </c>
      <c r="B52" s="51" t="s">
        <v>30</v>
      </c>
      <c r="C52" s="85" t="s">
        <v>769</v>
      </c>
      <c r="D52" s="39" t="s">
        <v>40</v>
      </c>
      <c r="E52" s="43">
        <v>72</v>
      </c>
      <c r="F52" s="56"/>
    </row>
    <row r="53" spans="1:6" ht="36.6" customHeight="1" x14ac:dyDescent="0.25">
      <c r="A53" s="50" t="s">
        <v>69</v>
      </c>
      <c r="B53" s="51" t="s">
        <v>30</v>
      </c>
      <c r="C53" s="38" t="s">
        <v>776</v>
      </c>
      <c r="D53" s="39" t="s">
        <v>40</v>
      </c>
      <c r="E53" s="43">
        <v>25</v>
      </c>
      <c r="F53" s="56"/>
    </row>
    <row r="54" spans="1:6" ht="36.6" customHeight="1" x14ac:dyDescent="0.25">
      <c r="A54" s="50" t="s">
        <v>771</v>
      </c>
      <c r="B54" s="51" t="s">
        <v>30</v>
      </c>
      <c r="C54" s="83" t="s">
        <v>770</v>
      </c>
      <c r="D54" s="39" t="s">
        <v>40</v>
      </c>
      <c r="E54" s="43">
        <v>0.27</v>
      </c>
      <c r="F54" s="56"/>
    </row>
    <row r="55" spans="1:6" ht="37.200000000000003" hidden="1" customHeight="1" x14ac:dyDescent="0.25">
      <c r="A55" s="50" t="s">
        <v>73</v>
      </c>
      <c r="B55" s="51" t="s">
        <v>30</v>
      </c>
      <c r="C55" s="59" t="s">
        <v>705</v>
      </c>
      <c r="D55" s="56" t="s">
        <v>40</v>
      </c>
      <c r="E55" s="82">
        <f>E56+E57</f>
        <v>0</v>
      </c>
      <c r="F55" s="56" t="str">
        <f t="shared" si="0"/>
        <v>-</v>
      </c>
    </row>
    <row r="56" spans="1:6" ht="49.8" hidden="1" customHeight="1" x14ac:dyDescent="0.25">
      <c r="A56" s="50" t="s">
        <v>74</v>
      </c>
      <c r="B56" s="51" t="s">
        <v>30</v>
      </c>
      <c r="C56" s="59" t="s">
        <v>75</v>
      </c>
      <c r="D56" s="56" t="s">
        <v>40</v>
      </c>
      <c r="E56" s="82">
        <v>0</v>
      </c>
      <c r="F56" s="56" t="str">
        <f t="shared" si="0"/>
        <v>-</v>
      </c>
    </row>
    <row r="57" spans="1:6" ht="39.6" hidden="1" customHeight="1" x14ac:dyDescent="0.25">
      <c r="A57" s="50" t="s">
        <v>671</v>
      </c>
      <c r="B57" s="51" t="s">
        <v>30</v>
      </c>
      <c r="C57" s="59" t="s">
        <v>667</v>
      </c>
      <c r="D57" s="39" t="s">
        <v>40</v>
      </c>
      <c r="E57" s="82">
        <v>0</v>
      </c>
      <c r="F57" s="56" t="str">
        <f t="shared" si="0"/>
        <v>-</v>
      </c>
    </row>
    <row r="58" spans="1:6" s="41" customFormat="1" ht="17.399999999999999" customHeight="1" x14ac:dyDescent="0.25">
      <c r="A58" s="53" t="s">
        <v>76</v>
      </c>
      <c r="B58" s="54" t="s">
        <v>30</v>
      </c>
      <c r="C58" s="55" t="s">
        <v>657</v>
      </c>
      <c r="D58" s="56" t="s">
        <v>40</v>
      </c>
      <c r="E58" s="56">
        <f>E59+E62</f>
        <v>113354.53</v>
      </c>
      <c r="F58" s="56" t="str">
        <f t="shared" si="0"/>
        <v>-</v>
      </c>
    </row>
    <row r="59" spans="1:6" s="41" customFormat="1" ht="21.6" customHeight="1" x14ac:dyDescent="0.25">
      <c r="A59" s="50" t="s">
        <v>77</v>
      </c>
      <c r="B59" s="51" t="s">
        <v>30</v>
      </c>
      <c r="C59" s="52" t="s">
        <v>704</v>
      </c>
      <c r="D59" s="56" t="s">
        <v>40</v>
      </c>
      <c r="E59" s="39">
        <f>E60+E61</f>
        <v>67322.63</v>
      </c>
      <c r="F59" s="56" t="str">
        <f t="shared" si="0"/>
        <v>-</v>
      </c>
    </row>
    <row r="60" spans="1:6" ht="58.2" customHeight="1" x14ac:dyDescent="0.25">
      <c r="A60" s="50" t="s">
        <v>78</v>
      </c>
      <c r="B60" s="51" t="s">
        <v>30</v>
      </c>
      <c r="C60" s="59" t="s">
        <v>79</v>
      </c>
      <c r="D60" s="39" t="s">
        <v>40</v>
      </c>
      <c r="E60" s="43">
        <v>66235.89</v>
      </c>
      <c r="F60" s="56" t="str">
        <f t="shared" si="0"/>
        <v>-</v>
      </c>
    </row>
    <row r="61" spans="1:6" ht="51" customHeight="1" x14ac:dyDescent="0.25">
      <c r="A61" s="50" t="s">
        <v>80</v>
      </c>
      <c r="B61" s="51" t="s">
        <v>30</v>
      </c>
      <c r="C61" s="59" t="s">
        <v>81</v>
      </c>
      <c r="D61" s="56" t="s">
        <v>40</v>
      </c>
      <c r="E61" s="43">
        <v>1086.74</v>
      </c>
      <c r="F61" s="56" t="str">
        <f t="shared" si="0"/>
        <v>-</v>
      </c>
    </row>
    <row r="62" spans="1:6" ht="22.2" customHeight="1" x14ac:dyDescent="0.25">
      <c r="A62" s="50" t="s">
        <v>82</v>
      </c>
      <c r="B62" s="51" t="s">
        <v>30</v>
      </c>
      <c r="C62" s="59" t="s">
        <v>768</v>
      </c>
      <c r="D62" s="56" t="s">
        <v>40</v>
      </c>
      <c r="E62" s="43">
        <f>E63+E67</f>
        <v>46031.9</v>
      </c>
      <c r="F62" s="56" t="str">
        <f t="shared" si="0"/>
        <v>-</v>
      </c>
    </row>
    <row r="63" spans="1:6" ht="22.2" customHeight="1" x14ac:dyDescent="0.25">
      <c r="A63" s="50" t="s">
        <v>82</v>
      </c>
      <c r="B63" s="51" t="s">
        <v>30</v>
      </c>
      <c r="C63" s="59" t="s">
        <v>767</v>
      </c>
      <c r="D63" s="56"/>
      <c r="E63" s="43">
        <f>E64+E65+E66</f>
        <v>45332.55</v>
      </c>
      <c r="F63" s="56"/>
    </row>
    <row r="64" spans="1:6" ht="46.2" customHeight="1" x14ac:dyDescent="0.25">
      <c r="A64" s="50" t="s">
        <v>672</v>
      </c>
      <c r="B64" s="51" t="s">
        <v>30</v>
      </c>
      <c r="C64" s="59" t="s">
        <v>666</v>
      </c>
      <c r="D64" s="39" t="s">
        <v>40</v>
      </c>
      <c r="E64" s="43">
        <v>45492</v>
      </c>
      <c r="F64" s="56" t="str">
        <f t="shared" si="0"/>
        <v>-</v>
      </c>
    </row>
    <row r="65" spans="1:6" ht="39.6" customHeight="1" x14ac:dyDescent="0.25">
      <c r="A65" s="50" t="s">
        <v>673</v>
      </c>
      <c r="B65" s="51" t="s">
        <v>30</v>
      </c>
      <c r="C65" s="59" t="s">
        <v>665</v>
      </c>
      <c r="D65" s="56" t="s">
        <v>40</v>
      </c>
      <c r="E65" s="43">
        <v>-6.45</v>
      </c>
      <c r="F65" s="56" t="str">
        <f t="shared" si="0"/>
        <v>-</v>
      </c>
    </row>
    <row r="66" spans="1:6" ht="48" customHeight="1" x14ac:dyDescent="0.25">
      <c r="A66" s="50" t="s">
        <v>674</v>
      </c>
      <c r="B66" s="51" t="s">
        <v>30</v>
      </c>
      <c r="C66" s="59" t="s">
        <v>664</v>
      </c>
      <c r="D66" s="56" t="s">
        <v>40</v>
      </c>
      <c r="E66" s="43">
        <v>-153</v>
      </c>
      <c r="F66" s="56" t="str">
        <f t="shared" si="0"/>
        <v>-</v>
      </c>
    </row>
    <row r="67" spans="1:6" ht="22.8" customHeight="1" x14ac:dyDescent="0.25">
      <c r="A67" s="50" t="s">
        <v>83</v>
      </c>
      <c r="B67" s="51" t="s">
        <v>30</v>
      </c>
      <c r="C67" s="59" t="s">
        <v>703</v>
      </c>
      <c r="D67" s="39" t="s">
        <v>40</v>
      </c>
      <c r="E67" s="43">
        <f>E68+E69</f>
        <v>699.35</v>
      </c>
      <c r="F67" s="56" t="str">
        <f t="shared" si="0"/>
        <v>-</v>
      </c>
    </row>
    <row r="68" spans="1:6" ht="53.4" customHeight="1" x14ac:dyDescent="0.25">
      <c r="A68" s="50" t="s">
        <v>675</v>
      </c>
      <c r="B68" s="51" t="s">
        <v>30</v>
      </c>
      <c r="C68" s="59" t="s">
        <v>663</v>
      </c>
      <c r="D68" s="56" t="s">
        <v>40</v>
      </c>
      <c r="E68" s="43">
        <v>696</v>
      </c>
      <c r="F68" s="56" t="str">
        <f t="shared" si="0"/>
        <v>-</v>
      </c>
    </row>
    <row r="69" spans="1:6" ht="39.6" customHeight="1" x14ac:dyDescent="0.25">
      <c r="A69" s="50" t="s">
        <v>676</v>
      </c>
      <c r="B69" s="51" t="s">
        <v>30</v>
      </c>
      <c r="C69" s="59" t="s">
        <v>662</v>
      </c>
      <c r="D69" s="56" t="s">
        <v>40</v>
      </c>
      <c r="E69" s="43">
        <v>3.35</v>
      </c>
      <c r="F69" s="56" t="str">
        <f t="shared" si="0"/>
        <v>-</v>
      </c>
    </row>
    <row r="70" spans="1:6" s="41" customFormat="1" ht="17.399999999999999" customHeight="1" x14ac:dyDescent="0.25">
      <c r="A70" s="53" t="s">
        <v>84</v>
      </c>
      <c r="B70" s="54" t="s">
        <v>30</v>
      </c>
      <c r="C70" s="55" t="s">
        <v>85</v>
      </c>
      <c r="D70" s="39" t="s">
        <v>40</v>
      </c>
      <c r="E70" s="56">
        <f>E71+E73</f>
        <v>69136.05</v>
      </c>
      <c r="F70" s="56" t="str">
        <f t="shared" si="0"/>
        <v>-</v>
      </c>
    </row>
    <row r="71" spans="1:6" s="41" customFormat="1" ht="24.6" customHeight="1" x14ac:dyDescent="0.25">
      <c r="A71" s="50" t="s">
        <v>86</v>
      </c>
      <c r="B71" s="51" t="s">
        <v>30</v>
      </c>
      <c r="C71" s="52" t="s">
        <v>702</v>
      </c>
      <c r="D71" s="56" t="s">
        <v>40</v>
      </c>
      <c r="E71" s="39">
        <f>E72</f>
        <v>64336.05</v>
      </c>
      <c r="F71" s="56" t="str">
        <f t="shared" si="0"/>
        <v>-</v>
      </c>
    </row>
    <row r="72" spans="1:6" ht="40.200000000000003" customHeight="1" x14ac:dyDescent="0.25">
      <c r="A72" s="50" t="s">
        <v>766</v>
      </c>
      <c r="B72" s="51" t="s">
        <v>30</v>
      </c>
      <c r="C72" s="59" t="s">
        <v>765</v>
      </c>
      <c r="D72" s="56" t="s">
        <v>40</v>
      </c>
      <c r="E72" s="43">
        <v>64336.05</v>
      </c>
      <c r="F72" s="56" t="str">
        <f t="shared" si="0"/>
        <v>-</v>
      </c>
    </row>
    <row r="73" spans="1:6" ht="48" customHeight="1" x14ac:dyDescent="0.25">
      <c r="A73" s="50" t="s">
        <v>709</v>
      </c>
      <c r="B73" s="51" t="s">
        <v>30</v>
      </c>
      <c r="C73" s="59" t="s">
        <v>701</v>
      </c>
      <c r="D73" s="39" t="s">
        <v>40</v>
      </c>
      <c r="E73" s="43">
        <f>E74</f>
        <v>4800</v>
      </c>
      <c r="F73" s="56" t="str">
        <f t="shared" si="0"/>
        <v>-</v>
      </c>
    </row>
    <row r="74" spans="1:6" ht="72" customHeight="1" x14ac:dyDescent="0.25">
      <c r="A74" s="50" t="s">
        <v>678</v>
      </c>
      <c r="B74" s="51" t="s">
        <v>30</v>
      </c>
      <c r="C74" s="59" t="s">
        <v>677</v>
      </c>
      <c r="D74" s="56" t="s">
        <v>40</v>
      </c>
      <c r="E74" s="43">
        <v>4800</v>
      </c>
      <c r="F74" s="56" t="str">
        <f t="shared" si="0"/>
        <v>-</v>
      </c>
    </row>
    <row r="75" spans="1:6" s="41" customFormat="1" ht="37.200000000000003" customHeight="1" x14ac:dyDescent="0.25">
      <c r="A75" s="53" t="s">
        <v>87</v>
      </c>
      <c r="B75" s="54" t="s">
        <v>30</v>
      </c>
      <c r="C75" s="55" t="s">
        <v>656</v>
      </c>
      <c r="D75" s="56" t="s">
        <v>40</v>
      </c>
      <c r="E75" s="56">
        <f>E76+E78+E80+E82</f>
        <v>465110.62</v>
      </c>
      <c r="F75" s="56" t="str">
        <f t="shared" si="0"/>
        <v>-</v>
      </c>
    </row>
    <row r="76" spans="1:6" s="41" customFormat="1" ht="45.6" customHeight="1" x14ac:dyDescent="0.25">
      <c r="A76" s="50" t="s">
        <v>88</v>
      </c>
      <c r="B76" s="51" t="s">
        <v>30</v>
      </c>
      <c r="C76" s="52" t="s">
        <v>700</v>
      </c>
      <c r="D76" s="39" t="s">
        <v>40</v>
      </c>
      <c r="E76" s="56">
        <f>E77</f>
        <v>98648.960000000006</v>
      </c>
      <c r="F76" s="56" t="str">
        <f t="shared" si="0"/>
        <v>-</v>
      </c>
    </row>
    <row r="77" spans="1:6" ht="60" customHeight="1" x14ac:dyDescent="0.25">
      <c r="A77" s="57" t="s">
        <v>89</v>
      </c>
      <c r="B77" s="51" t="s">
        <v>30</v>
      </c>
      <c r="C77" s="59" t="s">
        <v>90</v>
      </c>
      <c r="D77" s="56" t="s">
        <v>40</v>
      </c>
      <c r="E77" s="43">
        <v>98648.960000000006</v>
      </c>
      <c r="F77" s="56" t="str">
        <f t="shared" si="0"/>
        <v>-</v>
      </c>
    </row>
    <row r="78" spans="1:6" ht="66" customHeight="1" x14ac:dyDescent="0.25">
      <c r="A78" s="57" t="s">
        <v>91</v>
      </c>
      <c r="B78" s="51" t="s">
        <v>30</v>
      </c>
      <c r="C78" s="59" t="s">
        <v>699</v>
      </c>
      <c r="D78" s="56" t="s">
        <v>40</v>
      </c>
      <c r="E78" s="43">
        <f>E79</f>
        <v>7102.19</v>
      </c>
      <c r="F78" s="56" t="str">
        <f t="shared" si="0"/>
        <v>-</v>
      </c>
    </row>
    <row r="79" spans="1:6" ht="58.2" customHeight="1" x14ac:dyDescent="0.25">
      <c r="A79" s="50" t="s">
        <v>92</v>
      </c>
      <c r="B79" s="51" t="s">
        <v>30</v>
      </c>
      <c r="C79" s="59" t="s">
        <v>93</v>
      </c>
      <c r="D79" s="39" t="s">
        <v>40</v>
      </c>
      <c r="E79" s="43">
        <v>7102.19</v>
      </c>
      <c r="F79" s="56" t="str">
        <f t="shared" si="0"/>
        <v>-</v>
      </c>
    </row>
    <row r="80" spans="1:6" ht="38.4" customHeight="1" x14ac:dyDescent="0.25">
      <c r="A80" s="50" t="s">
        <v>94</v>
      </c>
      <c r="B80" s="51" t="s">
        <v>30</v>
      </c>
      <c r="C80" s="59" t="s">
        <v>698</v>
      </c>
      <c r="D80" s="56" t="s">
        <v>40</v>
      </c>
      <c r="E80" s="43">
        <f>E81</f>
        <v>187590.68</v>
      </c>
      <c r="F80" s="56" t="str">
        <f t="shared" si="0"/>
        <v>-</v>
      </c>
    </row>
    <row r="81" spans="1:6" ht="31.2" customHeight="1" x14ac:dyDescent="0.25">
      <c r="A81" s="57" t="s">
        <v>95</v>
      </c>
      <c r="B81" s="51" t="s">
        <v>30</v>
      </c>
      <c r="C81" s="59" t="s">
        <v>96</v>
      </c>
      <c r="D81" s="56" t="s">
        <v>40</v>
      </c>
      <c r="E81" s="43">
        <v>187590.68</v>
      </c>
      <c r="F81" s="56" t="str">
        <f t="shared" si="0"/>
        <v>-</v>
      </c>
    </row>
    <row r="82" spans="1:6" ht="69.599999999999994" customHeight="1" x14ac:dyDescent="0.25">
      <c r="A82" s="57" t="s">
        <v>97</v>
      </c>
      <c r="B82" s="51" t="s">
        <v>30</v>
      </c>
      <c r="C82" s="59" t="s">
        <v>697</v>
      </c>
      <c r="D82" s="39" t="s">
        <v>40</v>
      </c>
      <c r="E82" s="43">
        <f>E83</f>
        <v>171768.79</v>
      </c>
      <c r="F82" s="56" t="str">
        <f t="shared" si="0"/>
        <v>-</v>
      </c>
    </row>
    <row r="83" spans="1:6" ht="64.8" customHeight="1" x14ac:dyDescent="0.25">
      <c r="A83" s="57" t="s">
        <v>98</v>
      </c>
      <c r="B83" s="51" t="s">
        <v>30</v>
      </c>
      <c r="C83" s="59" t="s">
        <v>99</v>
      </c>
      <c r="D83" s="56" t="s">
        <v>40</v>
      </c>
      <c r="E83" s="43">
        <v>171768.79</v>
      </c>
      <c r="F83" s="56" t="str">
        <f t="shared" si="0"/>
        <v>-</v>
      </c>
    </row>
    <row r="84" spans="1:6" s="41" customFormat="1" ht="24.6" hidden="1" customHeight="1" x14ac:dyDescent="0.25">
      <c r="A84" s="53" t="s">
        <v>100</v>
      </c>
      <c r="B84" s="54" t="s">
        <v>30</v>
      </c>
      <c r="C84" s="55" t="s">
        <v>655</v>
      </c>
      <c r="D84" s="56" t="s">
        <v>40</v>
      </c>
      <c r="E84" s="81">
        <f>E85</f>
        <v>0</v>
      </c>
      <c r="F84" s="56" t="str">
        <f t="shared" si="0"/>
        <v>-</v>
      </c>
    </row>
    <row r="85" spans="1:6" s="41" customFormat="1" ht="24" hidden="1" customHeight="1" x14ac:dyDescent="0.25">
      <c r="A85" s="50" t="s">
        <v>101</v>
      </c>
      <c r="B85" s="58" t="s">
        <v>30</v>
      </c>
      <c r="C85" s="52" t="s">
        <v>696</v>
      </c>
      <c r="D85" s="39" t="s">
        <v>40</v>
      </c>
      <c r="E85" s="80">
        <v>0</v>
      </c>
      <c r="F85" s="56" t="str">
        <f t="shared" si="0"/>
        <v>-</v>
      </c>
    </row>
    <row r="86" spans="1:6" ht="57" hidden="1" customHeight="1" x14ac:dyDescent="0.25">
      <c r="A86" s="50" t="s">
        <v>102</v>
      </c>
      <c r="B86" s="51" t="s">
        <v>30</v>
      </c>
      <c r="C86" s="52" t="s">
        <v>103</v>
      </c>
      <c r="D86" s="56" t="s">
        <v>40</v>
      </c>
      <c r="E86" s="82">
        <v>0</v>
      </c>
      <c r="F86" s="56" t="str">
        <f t="shared" si="0"/>
        <v>-</v>
      </c>
    </row>
    <row r="87" spans="1:6" s="41" customFormat="1" ht="26.4" customHeight="1" x14ac:dyDescent="0.25">
      <c r="A87" s="53" t="s">
        <v>104</v>
      </c>
      <c r="B87" s="54" t="s">
        <v>30</v>
      </c>
      <c r="C87" s="55" t="s">
        <v>105</v>
      </c>
      <c r="D87" s="56" t="s">
        <v>40</v>
      </c>
      <c r="E87" s="56">
        <f>E88</f>
        <v>72625.899999999994</v>
      </c>
      <c r="F87" s="56" t="str">
        <f t="shared" si="0"/>
        <v>-</v>
      </c>
    </row>
    <row r="88" spans="1:6" s="41" customFormat="1" ht="15.6" customHeight="1" x14ac:dyDescent="0.25">
      <c r="A88" s="50" t="s">
        <v>106</v>
      </c>
      <c r="B88" s="58" t="s">
        <v>30</v>
      </c>
      <c r="C88" s="52" t="s">
        <v>695</v>
      </c>
      <c r="D88" s="39" t="s">
        <v>40</v>
      </c>
      <c r="E88" s="84">
        <f>E89</f>
        <v>72625.899999999994</v>
      </c>
      <c r="F88" s="56" t="str">
        <f t="shared" si="0"/>
        <v>-</v>
      </c>
    </row>
    <row r="89" spans="1:6" ht="30" customHeight="1" x14ac:dyDescent="0.25">
      <c r="A89" s="50" t="s">
        <v>107</v>
      </c>
      <c r="B89" s="51" t="s">
        <v>30</v>
      </c>
      <c r="C89" s="52" t="s">
        <v>108</v>
      </c>
      <c r="D89" s="56" t="s">
        <v>40</v>
      </c>
      <c r="E89" s="90">
        <v>72625.899999999994</v>
      </c>
      <c r="F89" s="56" t="str">
        <f t="shared" si="0"/>
        <v>-</v>
      </c>
    </row>
    <row r="90" spans="1:6" s="41" customFormat="1" ht="28.8" customHeight="1" x14ac:dyDescent="0.25">
      <c r="A90" s="53" t="s">
        <v>690</v>
      </c>
      <c r="B90" s="54" t="s">
        <v>30</v>
      </c>
      <c r="C90" s="55" t="s">
        <v>654</v>
      </c>
      <c r="D90" s="56" t="s">
        <v>40</v>
      </c>
      <c r="E90" s="56">
        <f>E91+E93+E95</f>
        <v>270708.45</v>
      </c>
      <c r="F90" s="56" t="str">
        <f t="shared" si="0"/>
        <v>-</v>
      </c>
    </row>
    <row r="91" spans="1:6" s="41" customFormat="1" ht="73.2" customHeight="1" x14ac:dyDescent="0.25">
      <c r="A91" s="50" t="s">
        <v>694</v>
      </c>
      <c r="B91" s="58" t="s">
        <v>30</v>
      </c>
      <c r="C91" s="52" t="s">
        <v>760</v>
      </c>
      <c r="D91" s="39" t="s">
        <v>40</v>
      </c>
      <c r="E91" s="39">
        <f>E92</f>
        <v>79498.19</v>
      </c>
      <c r="F91" s="56" t="str">
        <f t="shared" si="0"/>
        <v>-</v>
      </c>
    </row>
    <row r="92" spans="1:6" ht="74.400000000000006" customHeight="1" x14ac:dyDescent="0.25">
      <c r="A92" s="50" t="s">
        <v>679</v>
      </c>
      <c r="B92" s="51" t="s">
        <v>30</v>
      </c>
      <c r="C92" s="59" t="s">
        <v>660</v>
      </c>
      <c r="D92" s="56" t="s">
        <v>40</v>
      </c>
      <c r="E92" s="43">
        <v>79498.19</v>
      </c>
      <c r="F92" s="56" t="str">
        <f t="shared" si="0"/>
        <v>-</v>
      </c>
    </row>
    <row r="93" spans="1:6" ht="28.2" customHeight="1" x14ac:dyDescent="0.25">
      <c r="A93" s="50" t="s">
        <v>712</v>
      </c>
      <c r="B93" s="51" t="s">
        <v>30</v>
      </c>
      <c r="C93" s="59" t="s">
        <v>693</v>
      </c>
      <c r="D93" s="56" t="s">
        <v>40</v>
      </c>
      <c r="E93" s="43">
        <f>E94</f>
        <v>18210.259999999998</v>
      </c>
      <c r="F93" s="56" t="str">
        <f t="shared" si="0"/>
        <v>-</v>
      </c>
    </row>
    <row r="94" spans="1:6" ht="43.8" customHeight="1" x14ac:dyDescent="0.25">
      <c r="A94" s="50" t="s">
        <v>680</v>
      </c>
      <c r="B94" s="51" t="s">
        <v>30</v>
      </c>
      <c r="C94" s="59" t="s">
        <v>661</v>
      </c>
      <c r="D94" s="39" t="s">
        <v>40</v>
      </c>
      <c r="E94" s="43">
        <v>18210.259999999998</v>
      </c>
      <c r="F94" s="56" t="str">
        <f t="shared" si="0"/>
        <v>-</v>
      </c>
    </row>
    <row r="95" spans="1:6" ht="43.8" customHeight="1" x14ac:dyDescent="0.25">
      <c r="A95" s="50" t="s">
        <v>764</v>
      </c>
      <c r="B95" s="51" t="s">
        <v>30</v>
      </c>
      <c r="C95" s="59" t="s">
        <v>761</v>
      </c>
      <c r="D95" s="39"/>
      <c r="E95" s="43">
        <v>173000</v>
      </c>
      <c r="F95" s="56"/>
    </row>
    <row r="96" spans="1:6" ht="43.8" customHeight="1" x14ac:dyDescent="0.25">
      <c r="A96" s="50" t="s">
        <v>763</v>
      </c>
      <c r="B96" s="51" t="s">
        <v>30</v>
      </c>
      <c r="C96" s="59" t="s">
        <v>762</v>
      </c>
      <c r="D96" s="39"/>
      <c r="E96" s="43">
        <v>173000</v>
      </c>
      <c r="F96" s="56"/>
    </row>
    <row r="97" spans="1:6" ht="33.6" customHeight="1" x14ac:dyDescent="0.25">
      <c r="A97" s="50" t="s">
        <v>756</v>
      </c>
      <c r="B97" s="51" t="s">
        <v>30</v>
      </c>
      <c r="C97" s="59" t="s">
        <v>754</v>
      </c>
      <c r="D97" s="39"/>
      <c r="E97" s="43">
        <f>E98</f>
        <v>2626.44</v>
      </c>
      <c r="F97" s="56"/>
    </row>
    <row r="98" spans="1:6" ht="43.8" customHeight="1" x14ac:dyDescent="0.25">
      <c r="A98" s="50" t="s">
        <v>757</v>
      </c>
      <c r="B98" s="51" t="s">
        <v>30</v>
      </c>
      <c r="C98" s="59" t="s">
        <v>759</v>
      </c>
      <c r="D98" s="39"/>
      <c r="E98" s="43">
        <f>E99</f>
        <v>2626.44</v>
      </c>
      <c r="F98" s="56"/>
    </row>
    <row r="99" spans="1:6" ht="43.8" customHeight="1" x14ac:dyDescent="0.25">
      <c r="A99" s="50" t="s">
        <v>758</v>
      </c>
      <c r="B99" s="51" t="s">
        <v>30</v>
      </c>
      <c r="C99" s="59" t="s">
        <v>755</v>
      </c>
      <c r="D99" s="39"/>
      <c r="E99" s="91">
        <v>2626.44</v>
      </c>
      <c r="F99" s="56"/>
    </row>
    <row r="100" spans="1:6" s="41" customFormat="1" ht="22.2" customHeight="1" x14ac:dyDescent="0.25">
      <c r="A100" s="53" t="s">
        <v>109</v>
      </c>
      <c r="B100" s="54" t="s">
        <v>30</v>
      </c>
      <c r="C100" s="55" t="s">
        <v>110</v>
      </c>
      <c r="D100" s="56" t="s">
        <v>40</v>
      </c>
      <c r="E100" s="56">
        <f>E101+E117</f>
        <v>115198.65000000001</v>
      </c>
      <c r="F100" s="56" t="str">
        <f t="shared" si="0"/>
        <v>-</v>
      </c>
    </row>
    <row r="101" spans="1:6" s="41" customFormat="1" ht="34.200000000000003" customHeight="1" x14ac:dyDescent="0.25">
      <c r="A101" s="50" t="s">
        <v>753</v>
      </c>
      <c r="B101" s="58" t="s">
        <v>30</v>
      </c>
      <c r="C101" s="52" t="s">
        <v>752</v>
      </c>
      <c r="D101" s="56" t="s">
        <v>40</v>
      </c>
      <c r="E101" s="39">
        <f>E114+E112+E110+E108+E106+E104+E102</f>
        <v>76898.040000000008</v>
      </c>
      <c r="F101" s="56" t="str">
        <f t="shared" ref="F101:F131" si="1">IF(OR(D101="-",IF(E101="-",0,E101)&gt;=IF(D101="-",0,D101)),"-",IF(D101="-",0,D101)-IF(E101="-",0,E101))</f>
        <v>-</v>
      </c>
    </row>
    <row r="102" spans="1:6" s="41" customFormat="1" ht="48.6" customHeight="1" x14ac:dyDescent="0.25">
      <c r="A102" s="50" t="s">
        <v>750</v>
      </c>
      <c r="B102" s="58" t="s">
        <v>30</v>
      </c>
      <c r="C102" s="52" t="s">
        <v>749</v>
      </c>
      <c r="D102" s="56"/>
      <c r="E102" s="39">
        <f>E103</f>
        <v>500</v>
      </c>
      <c r="F102" s="56"/>
    </row>
    <row r="103" spans="1:6" s="41" customFormat="1" ht="61.8" customHeight="1" x14ac:dyDescent="0.25">
      <c r="A103" s="50" t="s">
        <v>751</v>
      </c>
      <c r="B103" s="58" t="s">
        <v>30</v>
      </c>
      <c r="C103" s="52" t="s">
        <v>647</v>
      </c>
      <c r="D103" s="56"/>
      <c r="E103" s="39">
        <v>500</v>
      </c>
      <c r="F103" s="56"/>
    </row>
    <row r="104" spans="1:6" s="41" customFormat="1" ht="68.400000000000006" customHeight="1" x14ac:dyDescent="0.25">
      <c r="A104" s="50" t="s">
        <v>745</v>
      </c>
      <c r="B104" s="58" t="s">
        <v>30</v>
      </c>
      <c r="C104" s="52" t="s">
        <v>748</v>
      </c>
      <c r="D104" s="56"/>
      <c r="E104" s="39">
        <f>E105</f>
        <v>20000</v>
      </c>
      <c r="F104" s="56"/>
    </row>
    <row r="105" spans="1:6" ht="73.8" customHeight="1" x14ac:dyDescent="0.25">
      <c r="A105" s="50" t="s">
        <v>746</v>
      </c>
      <c r="B105" s="51" t="s">
        <v>30</v>
      </c>
      <c r="C105" s="59" t="s">
        <v>747</v>
      </c>
      <c r="D105" s="39" t="s">
        <v>40</v>
      </c>
      <c r="E105" s="39">
        <v>20000</v>
      </c>
      <c r="F105" s="56" t="str">
        <f t="shared" si="1"/>
        <v>-</v>
      </c>
    </row>
    <row r="106" spans="1:6" ht="50.4" customHeight="1" x14ac:dyDescent="0.25">
      <c r="A106" s="50" t="s">
        <v>744</v>
      </c>
      <c r="B106" s="51" t="s">
        <v>30</v>
      </c>
      <c r="C106" s="59" t="s">
        <v>742</v>
      </c>
      <c r="D106" s="39"/>
      <c r="E106" s="39">
        <f>E107</f>
        <v>1000</v>
      </c>
      <c r="F106" s="56"/>
    </row>
    <row r="107" spans="1:6" ht="60.6" customHeight="1" x14ac:dyDescent="0.25">
      <c r="A107" s="50" t="s">
        <v>741</v>
      </c>
      <c r="B107" s="51" t="s">
        <v>30</v>
      </c>
      <c r="C107" s="59" t="s">
        <v>743</v>
      </c>
      <c r="D107" s="39"/>
      <c r="E107" s="39">
        <v>1000</v>
      </c>
      <c r="F107" s="56"/>
    </row>
    <row r="108" spans="1:6" ht="58.8" customHeight="1" x14ac:dyDescent="0.25">
      <c r="A108" s="50" t="s">
        <v>740</v>
      </c>
      <c r="B108" s="51" t="s">
        <v>30</v>
      </c>
      <c r="C108" s="59" t="s">
        <v>738</v>
      </c>
      <c r="D108" s="39"/>
      <c r="E108" s="39">
        <f>E109</f>
        <v>30000</v>
      </c>
      <c r="F108" s="56"/>
    </row>
    <row r="109" spans="1:6" ht="74.400000000000006" customHeight="1" x14ac:dyDescent="0.25">
      <c r="A109" s="50" t="s">
        <v>739</v>
      </c>
      <c r="B109" s="51" t="s">
        <v>30</v>
      </c>
      <c r="C109" s="59" t="s">
        <v>737</v>
      </c>
      <c r="D109" s="39"/>
      <c r="E109" s="39">
        <v>30000</v>
      </c>
      <c r="F109" s="56"/>
    </row>
    <row r="110" spans="1:6" ht="56.4" customHeight="1" x14ac:dyDescent="0.25">
      <c r="A110" s="50" t="s">
        <v>736</v>
      </c>
      <c r="B110" s="51" t="s">
        <v>30</v>
      </c>
      <c r="C110" s="59" t="s">
        <v>733</v>
      </c>
      <c r="D110" s="39"/>
      <c r="E110" s="39">
        <f>E111</f>
        <v>600</v>
      </c>
      <c r="F110" s="56"/>
    </row>
    <row r="111" spans="1:6" ht="76.8" customHeight="1" x14ac:dyDescent="0.25">
      <c r="A111" s="50" t="s">
        <v>735</v>
      </c>
      <c r="B111" s="51" t="s">
        <v>30</v>
      </c>
      <c r="C111" s="59" t="s">
        <v>734</v>
      </c>
      <c r="D111" s="39"/>
      <c r="E111" s="39">
        <v>600</v>
      </c>
      <c r="F111" s="56"/>
    </row>
    <row r="112" spans="1:6" ht="40.799999999999997" customHeight="1" x14ac:dyDescent="0.25">
      <c r="A112" s="50" t="s">
        <v>731</v>
      </c>
      <c r="B112" s="51" t="s">
        <v>30</v>
      </c>
      <c r="C112" s="59" t="s">
        <v>732</v>
      </c>
      <c r="D112" s="39"/>
      <c r="E112" s="39">
        <f>E113</f>
        <v>3000</v>
      </c>
      <c r="F112" s="56"/>
    </row>
    <row r="113" spans="1:6" ht="56.4" customHeight="1" x14ac:dyDescent="0.25">
      <c r="A113" s="50" t="s">
        <v>730</v>
      </c>
      <c r="B113" s="51" t="s">
        <v>30</v>
      </c>
      <c r="C113" s="59" t="s">
        <v>729</v>
      </c>
      <c r="D113" s="39"/>
      <c r="E113" s="39">
        <v>3000</v>
      </c>
      <c r="F113" s="56"/>
    </row>
    <row r="114" spans="1:6" ht="56.4" customHeight="1" x14ac:dyDescent="0.25">
      <c r="A114" s="50" t="s">
        <v>727</v>
      </c>
      <c r="B114" s="51" t="s">
        <v>30</v>
      </c>
      <c r="C114" s="59" t="s">
        <v>726</v>
      </c>
      <c r="D114" s="39"/>
      <c r="E114" s="39">
        <f>E115+E116</f>
        <v>21798.04</v>
      </c>
      <c r="F114" s="56"/>
    </row>
    <row r="115" spans="1:6" ht="73.8" customHeight="1" x14ac:dyDescent="0.25">
      <c r="A115" s="50" t="s">
        <v>728</v>
      </c>
      <c r="B115" s="51" t="s">
        <v>30</v>
      </c>
      <c r="C115" s="59" t="s">
        <v>725</v>
      </c>
      <c r="D115" s="39"/>
      <c r="E115" s="40">
        <v>1500</v>
      </c>
      <c r="F115" s="56"/>
    </row>
    <row r="116" spans="1:6" ht="81.599999999999994" customHeight="1" x14ac:dyDescent="0.25">
      <c r="A116" s="50" t="s">
        <v>728</v>
      </c>
      <c r="B116" s="51" t="s">
        <v>30</v>
      </c>
      <c r="C116" s="59" t="s">
        <v>724</v>
      </c>
      <c r="D116" s="39"/>
      <c r="E116" s="40">
        <v>20298.04</v>
      </c>
      <c r="F116" s="56"/>
    </row>
    <row r="117" spans="1:6" ht="61.2" customHeight="1" x14ac:dyDescent="0.25">
      <c r="A117" s="50" t="s">
        <v>710</v>
      </c>
      <c r="B117" s="51" t="s">
        <v>30</v>
      </c>
      <c r="C117" s="59" t="s">
        <v>723</v>
      </c>
      <c r="D117" s="56" t="s">
        <v>40</v>
      </c>
      <c r="E117" s="39">
        <f>E118+E119+E120+E121+E122+E123+E124</f>
        <v>38300.61</v>
      </c>
      <c r="F117" s="56" t="str">
        <f t="shared" si="1"/>
        <v>-</v>
      </c>
    </row>
    <row r="118" spans="1:6" ht="54.6" customHeight="1" x14ac:dyDescent="0.25">
      <c r="A118" s="57" t="s">
        <v>681</v>
      </c>
      <c r="B118" s="51" t="s">
        <v>30</v>
      </c>
      <c r="C118" s="59" t="s">
        <v>648</v>
      </c>
      <c r="D118" s="56" t="s">
        <v>40</v>
      </c>
      <c r="E118" s="43">
        <v>1242.98</v>
      </c>
      <c r="F118" s="56" t="str">
        <f t="shared" si="1"/>
        <v>-</v>
      </c>
    </row>
    <row r="119" spans="1:6" ht="52.2" hidden="1" customHeight="1" x14ac:dyDescent="0.25">
      <c r="A119" s="57" t="s">
        <v>681</v>
      </c>
      <c r="B119" s="51" t="s">
        <v>30</v>
      </c>
      <c r="C119" s="59" t="s">
        <v>649</v>
      </c>
      <c r="D119" s="39" t="s">
        <v>40</v>
      </c>
      <c r="E119" s="82">
        <v>0</v>
      </c>
      <c r="F119" s="56" t="str">
        <f t="shared" si="1"/>
        <v>-</v>
      </c>
    </row>
    <row r="120" spans="1:6" ht="54" customHeight="1" x14ac:dyDescent="0.25">
      <c r="A120" s="57" t="s">
        <v>681</v>
      </c>
      <c r="B120" s="51" t="s">
        <v>30</v>
      </c>
      <c r="C120" s="59" t="s">
        <v>650</v>
      </c>
      <c r="D120" s="56" t="s">
        <v>40</v>
      </c>
      <c r="E120" s="43">
        <v>25000</v>
      </c>
      <c r="F120" s="56" t="str">
        <f t="shared" si="1"/>
        <v>-</v>
      </c>
    </row>
    <row r="121" spans="1:6" ht="49.8" hidden="1" customHeight="1" x14ac:dyDescent="0.25">
      <c r="A121" s="57" t="s">
        <v>681</v>
      </c>
      <c r="B121" s="51" t="s">
        <v>30</v>
      </c>
      <c r="C121" s="59" t="s">
        <v>651</v>
      </c>
      <c r="D121" s="56" t="s">
        <v>40</v>
      </c>
      <c r="E121" s="82">
        <v>0</v>
      </c>
      <c r="F121" s="56" t="str">
        <f t="shared" si="1"/>
        <v>-</v>
      </c>
    </row>
    <row r="122" spans="1:6" ht="51" customHeight="1" x14ac:dyDescent="0.25">
      <c r="A122" s="57" t="s">
        <v>681</v>
      </c>
      <c r="B122" s="51" t="s">
        <v>30</v>
      </c>
      <c r="C122" s="59" t="s">
        <v>722</v>
      </c>
      <c r="D122" s="39" t="s">
        <v>40</v>
      </c>
      <c r="E122" s="43">
        <v>0.72</v>
      </c>
      <c r="F122" s="56" t="str">
        <f t="shared" si="1"/>
        <v>-</v>
      </c>
    </row>
    <row r="123" spans="1:6" ht="51" customHeight="1" x14ac:dyDescent="0.25">
      <c r="A123" s="57" t="s">
        <v>681</v>
      </c>
      <c r="B123" s="51" t="s">
        <v>30</v>
      </c>
      <c r="C123" s="83" t="s">
        <v>721</v>
      </c>
      <c r="D123" s="39"/>
      <c r="E123" s="91">
        <v>11942.1</v>
      </c>
      <c r="F123" s="56"/>
    </row>
    <row r="124" spans="1:6" ht="61.8" customHeight="1" x14ac:dyDescent="0.25">
      <c r="A124" s="50" t="s">
        <v>682</v>
      </c>
      <c r="B124" s="51" t="s">
        <v>30</v>
      </c>
      <c r="C124" s="59" t="s">
        <v>652</v>
      </c>
      <c r="D124" s="56" t="s">
        <v>40</v>
      </c>
      <c r="E124" s="43">
        <v>114.81</v>
      </c>
      <c r="F124" s="56" t="str">
        <f t="shared" si="1"/>
        <v>-</v>
      </c>
    </row>
    <row r="125" spans="1:6" ht="27" hidden="1" customHeight="1" x14ac:dyDescent="0.25">
      <c r="A125" s="50" t="s">
        <v>711</v>
      </c>
      <c r="B125" s="51" t="s">
        <v>30</v>
      </c>
      <c r="C125" s="59" t="s">
        <v>691</v>
      </c>
      <c r="D125" s="56" t="s">
        <v>40</v>
      </c>
      <c r="E125" s="82"/>
      <c r="F125" s="56" t="str">
        <f t="shared" si="1"/>
        <v>-</v>
      </c>
    </row>
    <row r="126" spans="1:6" ht="50.4" hidden="1" customHeight="1" x14ac:dyDescent="0.25">
      <c r="A126" s="50" t="s">
        <v>683</v>
      </c>
      <c r="B126" s="51" t="s">
        <v>30</v>
      </c>
      <c r="C126" s="59" t="s">
        <v>653</v>
      </c>
      <c r="D126" s="39" t="s">
        <v>40</v>
      </c>
      <c r="E126" s="82"/>
      <c r="F126" s="56" t="str">
        <f t="shared" si="1"/>
        <v>-</v>
      </c>
    </row>
    <row r="127" spans="1:6" ht="50.4" hidden="1" customHeight="1" x14ac:dyDescent="0.25">
      <c r="A127" s="50" t="s">
        <v>692</v>
      </c>
      <c r="B127" s="51" t="s">
        <v>30</v>
      </c>
      <c r="C127" s="59" t="s">
        <v>646</v>
      </c>
      <c r="D127" s="56" t="s">
        <v>40</v>
      </c>
      <c r="E127" s="82"/>
      <c r="F127" s="56" t="str">
        <f t="shared" si="1"/>
        <v>-</v>
      </c>
    </row>
    <row r="128" spans="1:6" ht="39.6" hidden="1" customHeight="1" x14ac:dyDescent="0.25">
      <c r="A128" s="50" t="s">
        <v>684</v>
      </c>
      <c r="B128" s="51" t="s">
        <v>30</v>
      </c>
      <c r="C128" s="52" t="s">
        <v>645</v>
      </c>
      <c r="D128" s="56" t="s">
        <v>40</v>
      </c>
      <c r="E128" s="80"/>
      <c r="F128" s="56" t="str">
        <f t="shared" si="1"/>
        <v>-</v>
      </c>
    </row>
    <row r="129" spans="1:6" s="41" customFormat="1" ht="16.8" customHeight="1" x14ac:dyDescent="0.25">
      <c r="A129" s="53" t="s">
        <v>111</v>
      </c>
      <c r="B129" s="54" t="s">
        <v>30</v>
      </c>
      <c r="C129" s="55" t="s">
        <v>112</v>
      </c>
      <c r="D129" s="39" t="s">
        <v>40</v>
      </c>
      <c r="E129" s="56">
        <f>E131</f>
        <v>6500</v>
      </c>
      <c r="F129" s="56" t="str">
        <f t="shared" si="1"/>
        <v>-</v>
      </c>
    </row>
    <row r="130" spans="1:6" s="41" customFormat="1" ht="15" customHeight="1" x14ac:dyDescent="0.25">
      <c r="A130" s="50" t="s">
        <v>719</v>
      </c>
      <c r="B130" s="58" t="s">
        <v>30</v>
      </c>
      <c r="C130" s="52" t="s">
        <v>720</v>
      </c>
      <c r="D130" s="56" t="s">
        <v>40</v>
      </c>
      <c r="E130" s="56">
        <f>E131</f>
        <v>6500</v>
      </c>
      <c r="F130" s="56" t="str">
        <f t="shared" si="1"/>
        <v>-</v>
      </c>
    </row>
    <row r="131" spans="1:6" ht="31.2" customHeight="1" x14ac:dyDescent="0.25">
      <c r="A131" s="98" t="s">
        <v>717</v>
      </c>
      <c r="B131" s="51" t="s">
        <v>30</v>
      </c>
      <c r="C131" s="52" t="s">
        <v>718</v>
      </c>
      <c r="D131" s="56" t="s">
        <v>40</v>
      </c>
      <c r="E131" s="39">
        <v>6500</v>
      </c>
      <c r="F131" s="56" t="str">
        <f t="shared" si="1"/>
        <v>-</v>
      </c>
    </row>
    <row r="132" spans="1:6" s="41" customFormat="1" ht="22.8" customHeight="1" x14ac:dyDescent="0.25">
      <c r="A132" s="53" t="s">
        <v>113</v>
      </c>
      <c r="B132" s="54" t="s">
        <v>30</v>
      </c>
      <c r="C132" s="55" t="s">
        <v>114</v>
      </c>
      <c r="D132" s="56">
        <v>389633415.38999999</v>
      </c>
      <c r="E132" s="56">
        <f>E133</f>
        <v>30324618.159999996</v>
      </c>
      <c r="F132" s="56">
        <f>D132-E132</f>
        <v>359308797.23000002</v>
      </c>
    </row>
    <row r="133" spans="1:6" s="41" customFormat="1" ht="37.200000000000003" customHeight="1" x14ac:dyDescent="0.25">
      <c r="A133" s="53" t="s">
        <v>115</v>
      </c>
      <c r="B133" s="54" t="s">
        <v>30</v>
      </c>
      <c r="C133" s="55" t="s">
        <v>116</v>
      </c>
      <c r="D133" s="56">
        <f>D132</f>
        <v>389633415.38999999</v>
      </c>
      <c r="E133" s="56">
        <f>E134+E139</f>
        <v>30324618.159999996</v>
      </c>
      <c r="F133" s="56">
        <f>D133-E133</f>
        <v>359308797.23000002</v>
      </c>
    </row>
    <row r="134" spans="1:6" ht="15" customHeight="1" x14ac:dyDescent="0.25">
      <c r="A134" s="50" t="s">
        <v>117</v>
      </c>
      <c r="B134" s="51" t="s">
        <v>30</v>
      </c>
      <c r="C134" s="52" t="s">
        <v>118</v>
      </c>
      <c r="D134" s="39" t="s">
        <v>40</v>
      </c>
      <c r="E134" s="39">
        <f>E136+E138</f>
        <v>3812266.67</v>
      </c>
      <c r="F134" s="39" t="str">
        <f t="shared" ref="F134:F139" si="2">IF(OR(D134="-",IF(E134="-",0,E134)&gt;=IF(D134="-",0,D134)),"-",IF(D134="-",0,D134)-IF(E134="-",0,E134))</f>
        <v>-</v>
      </c>
    </row>
    <row r="135" spans="1:6" ht="19.8" customHeight="1" x14ac:dyDescent="0.25">
      <c r="A135" s="50" t="s">
        <v>119</v>
      </c>
      <c r="B135" s="51" t="s">
        <v>30</v>
      </c>
      <c r="C135" s="52" t="s">
        <v>120</v>
      </c>
      <c r="D135" s="39" t="s">
        <v>40</v>
      </c>
      <c r="E135" s="39">
        <f>E136</f>
        <v>3394800</v>
      </c>
      <c r="F135" s="39" t="str">
        <f t="shared" si="2"/>
        <v>-</v>
      </c>
    </row>
    <row r="136" spans="1:6" ht="35.4" customHeight="1" x14ac:dyDescent="0.25">
      <c r="A136" s="50" t="s">
        <v>685</v>
      </c>
      <c r="B136" s="51" t="s">
        <v>30</v>
      </c>
      <c r="C136" s="52" t="s">
        <v>121</v>
      </c>
      <c r="D136" s="39" t="s">
        <v>40</v>
      </c>
      <c r="E136" s="91">
        <v>3394800</v>
      </c>
      <c r="F136" s="39" t="str">
        <f t="shared" si="2"/>
        <v>-</v>
      </c>
    </row>
    <row r="137" spans="1:6" ht="28.8" customHeight="1" x14ac:dyDescent="0.25">
      <c r="A137" s="50" t="s">
        <v>122</v>
      </c>
      <c r="B137" s="51" t="s">
        <v>30</v>
      </c>
      <c r="C137" s="52" t="s">
        <v>123</v>
      </c>
      <c r="D137" s="39" t="s">
        <v>40</v>
      </c>
      <c r="E137" s="39">
        <f>E138</f>
        <v>417466.67</v>
      </c>
      <c r="F137" s="39" t="str">
        <f t="shared" si="2"/>
        <v>-</v>
      </c>
    </row>
    <row r="138" spans="1:6" ht="28.8" customHeight="1" x14ac:dyDescent="0.25">
      <c r="A138" s="50" t="s">
        <v>124</v>
      </c>
      <c r="B138" s="51" t="s">
        <v>30</v>
      </c>
      <c r="C138" s="52" t="s">
        <v>125</v>
      </c>
      <c r="D138" s="39" t="s">
        <v>40</v>
      </c>
      <c r="E138" s="91">
        <v>417466.67</v>
      </c>
      <c r="F138" s="39" t="str">
        <f t="shared" si="2"/>
        <v>-</v>
      </c>
    </row>
    <row r="139" spans="1:6" ht="28.2" customHeight="1" x14ac:dyDescent="0.25">
      <c r="A139" s="50" t="s">
        <v>126</v>
      </c>
      <c r="B139" s="51" t="s">
        <v>30</v>
      </c>
      <c r="C139" s="52" t="s">
        <v>127</v>
      </c>
      <c r="D139" s="39" t="s">
        <v>40</v>
      </c>
      <c r="E139" s="39">
        <f>E140+E141+E142+E143</f>
        <v>26512351.489999998</v>
      </c>
      <c r="F139" s="39" t="str">
        <f t="shared" si="2"/>
        <v>-</v>
      </c>
    </row>
    <row r="140" spans="1:6" ht="34.799999999999997" customHeight="1" x14ac:dyDescent="0.25">
      <c r="A140" s="50" t="s">
        <v>686</v>
      </c>
      <c r="B140" s="51" t="s">
        <v>30</v>
      </c>
      <c r="C140" s="38" t="s">
        <v>643</v>
      </c>
      <c r="D140" s="39" t="s">
        <v>40</v>
      </c>
      <c r="E140" s="91">
        <v>55795.49</v>
      </c>
      <c r="F140" s="39" t="s">
        <v>40</v>
      </c>
    </row>
    <row r="141" spans="1:6" ht="29.4" customHeight="1" x14ac:dyDescent="0.25">
      <c r="A141" s="50" t="s">
        <v>686</v>
      </c>
      <c r="B141" s="51" t="s">
        <v>30</v>
      </c>
      <c r="C141" s="38" t="s">
        <v>644</v>
      </c>
      <c r="D141" s="39" t="s">
        <v>40</v>
      </c>
      <c r="E141" s="91">
        <v>41616</v>
      </c>
      <c r="F141" s="39" t="s">
        <v>40</v>
      </c>
    </row>
    <row r="142" spans="1:6" ht="36" customHeight="1" x14ac:dyDescent="0.25">
      <c r="A142" s="50" t="s">
        <v>716</v>
      </c>
      <c r="B142" s="51" t="s">
        <v>30</v>
      </c>
      <c r="C142" s="38" t="s">
        <v>715</v>
      </c>
      <c r="D142" s="39"/>
      <c r="E142" s="39">
        <v>20000</v>
      </c>
      <c r="F142" s="39"/>
    </row>
    <row r="143" spans="1:6" ht="21.6" customHeight="1" x14ac:dyDescent="0.25">
      <c r="A143" s="50" t="s">
        <v>128</v>
      </c>
      <c r="B143" s="51" t="s">
        <v>30</v>
      </c>
      <c r="C143" s="52" t="s">
        <v>129</v>
      </c>
      <c r="D143" s="39" t="s">
        <v>40</v>
      </c>
      <c r="E143" s="40">
        <v>26394940</v>
      </c>
      <c r="F143" s="39" t="str">
        <f t="shared" ref="F143:F149" si="3">IF(OR(D143="-",IF(E143="-",0,E143)&gt;=IF(D143="-",0,D143)),"-",IF(D143="-",0,D143)-IF(E143="-",0,E143))</f>
        <v>-</v>
      </c>
    </row>
    <row r="144" spans="1:6" s="41" customFormat="1" ht="44.4" hidden="1" customHeight="1" x14ac:dyDescent="0.25">
      <c r="A144" s="53" t="s">
        <v>130</v>
      </c>
      <c r="B144" s="54" t="s">
        <v>30</v>
      </c>
      <c r="C144" s="55" t="s">
        <v>131</v>
      </c>
      <c r="D144" s="56" t="s">
        <v>40</v>
      </c>
      <c r="E144" s="81">
        <v>0</v>
      </c>
      <c r="F144" s="56" t="str">
        <f t="shared" si="3"/>
        <v>-</v>
      </c>
    </row>
    <row r="145" spans="1:6" ht="40.200000000000003" hidden="1" customHeight="1" x14ac:dyDescent="0.25">
      <c r="A145" s="50" t="s">
        <v>132</v>
      </c>
      <c r="B145" s="51" t="s">
        <v>30</v>
      </c>
      <c r="C145" s="52" t="s">
        <v>133</v>
      </c>
      <c r="D145" s="39" t="s">
        <v>40</v>
      </c>
      <c r="E145" s="80">
        <v>0</v>
      </c>
      <c r="F145" s="39" t="str">
        <f t="shared" si="3"/>
        <v>-</v>
      </c>
    </row>
    <row r="146" spans="1:6" ht="37.799999999999997" hidden="1" customHeight="1" x14ac:dyDescent="0.25">
      <c r="A146" s="50" t="s">
        <v>687</v>
      </c>
      <c r="B146" s="51" t="s">
        <v>30</v>
      </c>
      <c r="C146" s="52" t="s">
        <v>641</v>
      </c>
      <c r="D146" s="39" t="s">
        <v>40</v>
      </c>
      <c r="E146" s="80">
        <v>0</v>
      </c>
      <c r="F146" s="39" t="str">
        <f t="shared" si="3"/>
        <v>-</v>
      </c>
    </row>
    <row r="147" spans="1:6" ht="37.200000000000003" hidden="1" customHeight="1" x14ac:dyDescent="0.25">
      <c r="A147" s="50" t="s">
        <v>688</v>
      </c>
      <c r="B147" s="51" t="s">
        <v>30</v>
      </c>
      <c r="C147" s="52" t="s">
        <v>642</v>
      </c>
      <c r="D147" s="39" t="s">
        <v>40</v>
      </c>
      <c r="E147" s="80">
        <v>0</v>
      </c>
      <c r="F147" s="39" t="s">
        <v>40</v>
      </c>
    </row>
    <row r="148" spans="1:6" ht="35.4" hidden="1" customHeight="1" x14ac:dyDescent="0.25">
      <c r="A148" s="50" t="s">
        <v>689</v>
      </c>
      <c r="B148" s="51" t="s">
        <v>30</v>
      </c>
      <c r="C148" s="52" t="s">
        <v>134</v>
      </c>
      <c r="D148" s="39"/>
      <c r="E148" s="80">
        <v>0</v>
      </c>
      <c r="F148" s="39" t="s">
        <v>40</v>
      </c>
    </row>
    <row r="149" spans="1:6" ht="40.200000000000003" hidden="1" customHeight="1" x14ac:dyDescent="0.25">
      <c r="A149" s="50" t="s">
        <v>689</v>
      </c>
      <c r="B149" s="51" t="s">
        <v>30</v>
      </c>
      <c r="C149" s="52" t="s">
        <v>135</v>
      </c>
      <c r="D149" s="39" t="s">
        <v>40</v>
      </c>
      <c r="E149" s="80">
        <v>0</v>
      </c>
      <c r="F149" s="39" t="str">
        <f t="shared" si="3"/>
        <v>-</v>
      </c>
    </row>
    <row r="150" spans="1:6" ht="12.75" customHeight="1" x14ac:dyDescent="0.25">
      <c r="A150" s="42"/>
      <c r="B150" s="27"/>
      <c r="C150" s="96"/>
      <c r="D150" s="46"/>
      <c r="E150" s="47"/>
      <c r="F150" s="46"/>
    </row>
  </sheetData>
  <mergeCells count="12">
    <mergeCell ref="A11:D11"/>
    <mergeCell ref="A2:D2"/>
    <mergeCell ref="A5:D5"/>
    <mergeCell ref="A3:D3"/>
    <mergeCell ref="B7:D7"/>
    <mergeCell ref="B8:D8"/>
    <mergeCell ref="B12:B18"/>
    <mergeCell ref="D12:D18"/>
    <mergeCell ref="C12:C18"/>
    <mergeCell ref="A12:A18"/>
    <mergeCell ref="F12:F18"/>
    <mergeCell ref="E12:E18"/>
  </mergeCells>
  <conditionalFormatting sqref="F22 F24 F26 F28 F30 F32:F33 F35 F37 F39 F41 F43:F48 F50 F55 F57 F59 F61 F64 F66 F68 F70 F72 F74 F76 F78 F80 F82 F84 F86 F88 F90 F92 F94:F99 F117 F119 F121 F124 F126 F128 F130 F101:F104">
    <cfRule type="cellIs" priority="1" stopIfTrue="1" operator="equal">
      <formula>0</formula>
    </cfRule>
  </conditionalFormatting>
  <pageMargins left="0.23622047244094491" right="0.23622047244094491" top="0.35433070866141736" bottom="0.35433070866141736" header="0.31496062992125984" footer="0.31496062992125984"/>
  <pageSetup paperSize="9" scale="7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77"/>
  <sheetViews>
    <sheetView showGridLines="0" view="pageBreakPreview" topLeftCell="A27" zoomScale="80" zoomScaleNormal="130" zoomScaleSheetLayoutView="80" workbookViewId="0">
      <selection activeCell="L171" sqref="L171"/>
    </sheetView>
  </sheetViews>
  <sheetFormatPr defaultColWidth="9.109375" defaultRowHeight="12.75" customHeight="1" x14ac:dyDescent="0.25"/>
  <cols>
    <col min="1" max="1" width="31.77734375" style="6" customWidth="1"/>
    <col min="2" max="2" width="4.33203125" style="6" customWidth="1"/>
    <col min="3" max="3" width="20.77734375" style="6" customWidth="1"/>
    <col min="4" max="4" width="18.88671875" style="6" customWidth="1"/>
    <col min="5" max="6" width="18.6640625" style="6" customWidth="1"/>
    <col min="7" max="16384" width="9.109375" style="6"/>
  </cols>
  <sheetData>
    <row r="2" spans="1:6" ht="15" customHeight="1" x14ac:dyDescent="0.25">
      <c r="A2" s="134" t="s">
        <v>136</v>
      </c>
      <c r="B2" s="134"/>
      <c r="C2" s="134"/>
      <c r="D2" s="134"/>
      <c r="E2" s="76"/>
      <c r="F2" s="16" t="s">
        <v>137</v>
      </c>
    </row>
    <row r="3" spans="1:6" ht="13.5" customHeight="1" x14ac:dyDescent="0.25">
      <c r="A3" s="1"/>
      <c r="B3" s="1"/>
      <c r="C3" s="3"/>
      <c r="D3" s="4"/>
      <c r="E3" s="4"/>
      <c r="F3" s="4"/>
    </row>
    <row r="4" spans="1:6" ht="10.199999999999999" customHeight="1" x14ac:dyDescent="0.25">
      <c r="A4" s="139" t="s">
        <v>20</v>
      </c>
      <c r="B4" s="129" t="s">
        <v>21</v>
      </c>
      <c r="C4" s="129" t="s">
        <v>138</v>
      </c>
      <c r="D4" s="130" t="s">
        <v>23</v>
      </c>
      <c r="E4" s="140" t="s">
        <v>24</v>
      </c>
      <c r="F4" s="130" t="s">
        <v>25</v>
      </c>
    </row>
    <row r="5" spans="1:6" ht="5.4" customHeight="1" x14ac:dyDescent="0.25">
      <c r="A5" s="139"/>
      <c r="B5" s="129"/>
      <c r="C5" s="129"/>
      <c r="D5" s="130"/>
      <c r="E5" s="140"/>
      <c r="F5" s="130"/>
    </row>
    <row r="6" spans="1:6" ht="9.6" customHeight="1" x14ac:dyDescent="0.25">
      <c r="A6" s="139"/>
      <c r="B6" s="129"/>
      <c r="C6" s="129"/>
      <c r="D6" s="130"/>
      <c r="E6" s="140"/>
      <c r="F6" s="130"/>
    </row>
    <row r="7" spans="1:6" ht="6" customHeight="1" x14ac:dyDescent="0.25">
      <c r="A7" s="139"/>
      <c r="B7" s="129"/>
      <c r="C7" s="129"/>
      <c r="D7" s="130"/>
      <c r="E7" s="140"/>
      <c r="F7" s="130"/>
    </row>
    <row r="8" spans="1:6" ht="6.6" customHeight="1" x14ac:dyDescent="0.25">
      <c r="A8" s="139"/>
      <c r="B8" s="129"/>
      <c r="C8" s="129"/>
      <c r="D8" s="130"/>
      <c r="E8" s="140"/>
      <c r="F8" s="130"/>
    </row>
    <row r="9" spans="1:6" ht="10.95" customHeight="1" x14ac:dyDescent="0.25">
      <c r="A9" s="139"/>
      <c r="B9" s="129"/>
      <c r="C9" s="129"/>
      <c r="D9" s="130"/>
      <c r="E9" s="140"/>
      <c r="F9" s="130"/>
    </row>
    <row r="10" spans="1:6" ht="4.2" hidden="1" customHeight="1" x14ac:dyDescent="0.25">
      <c r="A10" s="139"/>
      <c r="B10" s="129"/>
      <c r="C10" s="60"/>
      <c r="D10" s="130"/>
      <c r="E10" s="77"/>
      <c r="F10" s="61"/>
    </row>
    <row r="11" spans="1:6" ht="13.2" hidden="1" customHeight="1" x14ac:dyDescent="0.25">
      <c r="A11" s="139"/>
      <c r="B11" s="129"/>
      <c r="C11" s="60"/>
      <c r="D11" s="130"/>
      <c r="E11" s="77"/>
      <c r="F11" s="61"/>
    </row>
    <row r="12" spans="1:6" ht="13.5" customHeight="1" x14ac:dyDescent="0.25">
      <c r="A12" s="78">
        <v>1</v>
      </c>
      <c r="B12" s="78">
        <v>2</v>
      </c>
      <c r="C12" s="78">
        <v>3</v>
      </c>
      <c r="D12" s="79" t="s">
        <v>26</v>
      </c>
      <c r="E12" s="79" t="s">
        <v>27</v>
      </c>
      <c r="F12" s="79" t="s">
        <v>28</v>
      </c>
    </row>
    <row r="13" spans="1:6" ht="13.2" x14ac:dyDescent="0.25">
      <c r="A13" s="62" t="s">
        <v>139</v>
      </c>
      <c r="B13" s="54" t="s">
        <v>140</v>
      </c>
      <c r="C13" s="63" t="s">
        <v>141</v>
      </c>
      <c r="D13" s="64">
        <f>D15+D110+D137+D172+D206+D270+D297+D350+D370</f>
        <v>611716372.38999999</v>
      </c>
      <c r="E13" s="64">
        <f>E15+E110+E137+E172+E206+E270+E297+E350+E370</f>
        <v>43782664.430000007</v>
      </c>
      <c r="F13" s="64">
        <f>D13-E13</f>
        <v>567933707.96000004</v>
      </c>
    </row>
    <row r="14" spans="1:6" ht="13.2" x14ac:dyDescent="0.25">
      <c r="A14" s="65" t="s">
        <v>32</v>
      </c>
      <c r="B14" s="66"/>
      <c r="C14" s="67"/>
      <c r="D14" s="68"/>
      <c r="E14" s="66"/>
      <c r="F14" s="66"/>
    </row>
    <row r="15" spans="1:6" ht="13.2" x14ac:dyDescent="0.25">
      <c r="A15" s="62" t="s">
        <v>142</v>
      </c>
      <c r="B15" s="54" t="s">
        <v>140</v>
      </c>
      <c r="C15" s="63" t="s">
        <v>143</v>
      </c>
      <c r="D15" s="64">
        <f>D16+D25+D32+D30</f>
        <v>97233472.920000002</v>
      </c>
      <c r="E15" s="64">
        <f>E16+E25+E32+E30</f>
        <v>5563177.46</v>
      </c>
      <c r="F15" s="69">
        <f>D15-E15</f>
        <v>91670295.460000008</v>
      </c>
    </row>
    <row r="16" spans="1:6" ht="78.599999999999994" customHeight="1" x14ac:dyDescent="0.25">
      <c r="A16" s="70" t="s">
        <v>144</v>
      </c>
      <c r="B16" s="51" t="s">
        <v>140</v>
      </c>
      <c r="C16" s="71" t="s">
        <v>145</v>
      </c>
      <c r="D16" s="20">
        <f>D17+FIO</f>
        <v>81331215.200000003</v>
      </c>
      <c r="E16" s="20">
        <f>E17+E21</f>
        <v>5442476.2800000003</v>
      </c>
      <c r="F16" s="69">
        <f t="shared" ref="F16:F81" si="0">D16-E16</f>
        <v>75888738.920000002</v>
      </c>
    </row>
    <row r="17" spans="1:6" ht="27.6" customHeight="1" x14ac:dyDescent="0.25">
      <c r="A17" s="70" t="s">
        <v>146</v>
      </c>
      <c r="B17" s="51" t="s">
        <v>140</v>
      </c>
      <c r="C17" s="71" t="s">
        <v>147</v>
      </c>
      <c r="D17" s="20">
        <f>D18+D19+D20</f>
        <v>14638941.6</v>
      </c>
      <c r="E17" s="20">
        <f t="shared" ref="E17" si="1">E18+E19+E20</f>
        <v>1669765.9500000002</v>
      </c>
      <c r="F17" s="69">
        <f t="shared" si="0"/>
        <v>12969175.649999999</v>
      </c>
    </row>
    <row r="18" spans="1:6" ht="13.2" x14ac:dyDescent="0.25">
      <c r="A18" s="70" t="s">
        <v>148</v>
      </c>
      <c r="B18" s="51" t="s">
        <v>140</v>
      </c>
      <c r="C18" s="71" t="s">
        <v>149</v>
      </c>
      <c r="D18" s="20">
        <f>D96</f>
        <v>12045194.41</v>
      </c>
      <c r="E18" s="20">
        <f>E96</f>
        <v>946786.99</v>
      </c>
      <c r="F18" s="69">
        <f t="shared" si="0"/>
        <v>11098407.42</v>
      </c>
    </row>
    <row r="19" spans="1:6" ht="27" customHeight="1" x14ac:dyDescent="0.25">
      <c r="A19" s="70" t="s">
        <v>150</v>
      </c>
      <c r="B19" s="51" t="s">
        <v>140</v>
      </c>
      <c r="C19" s="71" t="s">
        <v>151</v>
      </c>
      <c r="D19" s="20">
        <f>D97</f>
        <v>296284.84999999998</v>
      </c>
      <c r="E19" s="20">
        <f t="shared" ref="E19" si="2">E97</f>
        <v>177823.85</v>
      </c>
      <c r="F19" s="69">
        <f t="shared" si="0"/>
        <v>118460.99999999997</v>
      </c>
    </row>
    <row r="20" spans="1:6" ht="49.8" customHeight="1" x14ac:dyDescent="0.25">
      <c r="A20" s="70" t="s">
        <v>152</v>
      </c>
      <c r="B20" s="51" t="s">
        <v>140</v>
      </c>
      <c r="C20" s="71" t="s">
        <v>153</v>
      </c>
      <c r="D20" s="20">
        <f>D98</f>
        <v>2297462.34</v>
      </c>
      <c r="E20" s="20">
        <f t="shared" ref="E20" si="3">E98</f>
        <v>545155.11</v>
      </c>
      <c r="F20" s="69">
        <f t="shared" si="0"/>
        <v>1752307.23</v>
      </c>
    </row>
    <row r="21" spans="1:6" ht="33.6" customHeight="1" x14ac:dyDescent="0.25">
      <c r="A21" s="70" t="s">
        <v>154</v>
      </c>
      <c r="B21" s="51" t="s">
        <v>140</v>
      </c>
      <c r="C21" s="71" t="s">
        <v>155</v>
      </c>
      <c r="D21" s="20">
        <f>D22+D23+D24</f>
        <v>66692273.600000001</v>
      </c>
      <c r="E21" s="20">
        <f>E22+E23+E24</f>
        <v>3772710.33</v>
      </c>
      <c r="F21" s="69">
        <f t="shared" si="0"/>
        <v>62919563.270000003</v>
      </c>
    </row>
    <row r="22" spans="1:6" ht="33" customHeight="1" x14ac:dyDescent="0.25">
      <c r="A22" s="70" t="s">
        <v>156</v>
      </c>
      <c r="B22" s="51" t="s">
        <v>140</v>
      </c>
      <c r="C22" s="71" t="s">
        <v>157</v>
      </c>
      <c r="D22" s="20">
        <f>D43+D56+D74</f>
        <v>55542049.159999996</v>
      </c>
      <c r="E22" s="20">
        <f>E43+E56+E74</f>
        <v>2965521.36</v>
      </c>
      <c r="F22" s="69">
        <f t="shared" si="0"/>
        <v>52576527.799999997</v>
      </c>
    </row>
    <row r="23" spans="1:6" ht="43.2" customHeight="1" x14ac:dyDescent="0.25">
      <c r="A23" s="70" t="s">
        <v>158</v>
      </c>
      <c r="B23" s="51" t="s">
        <v>140</v>
      </c>
      <c r="C23" s="71" t="s">
        <v>159</v>
      </c>
      <c r="D23" s="20">
        <f>D44+D49+D57+D75</f>
        <v>389827.7</v>
      </c>
      <c r="E23" s="20">
        <f>E44+E49+E57+E75</f>
        <v>93007.7</v>
      </c>
      <c r="F23" s="69">
        <f t="shared" si="0"/>
        <v>296820</v>
      </c>
    </row>
    <row r="24" spans="1:6" ht="55.8" customHeight="1" x14ac:dyDescent="0.25">
      <c r="A24" s="70" t="s">
        <v>160</v>
      </c>
      <c r="B24" s="51" t="s">
        <v>140</v>
      </c>
      <c r="C24" s="71" t="s">
        <v>161</v>
      </c>
      <c r="D24" s="20">
        <f>D45+D58+D76</f>
        <v>10760396.74</v>
      </c>
      <c r="E24" s="20">
        <f>E45+E58+E76</f>
        <v>714181.27</v>
      </c>
      <c r="F24" s="69">
        <f t="shared" si="0"/>
        <v>10046215.470000001</v>
      </c>
    </row>
    <row r="25" spans="1:6" ht="48.6" customHeight="1" x14ac:dyDescent="0.25">
      <c r="A25" s="70" t="s">
        <v>162</v>
      </c>
      <c r="B25" s="51" t="s">
        <v>140</v>
      </c>
      <c r="C25" s="71" t="s">
        <v>163</v>
      </c>
      <c r="D25" s="20">
        <f>D26</f>
        <v>14617258.970000001</v>
      </c>
      <c r="E25" s="20">
        <f t="shared" ref="E25" si="4">E26</f>
        <v>83201.179999999993</v>
      </c>
      <c r="F25" s="69">
        <f t="shared" si="0"/>
        <v>14534057.790000001</v>
      </c>
    </row>
    <row r="26" spans="1:6" ht="46.2" customHeight="1" x14ac:dyDescent="0.25">
      <c r="A26" s="70" t="s">
        <v>164</v>
      </c>
      <c r="B26" s="51" t="s">
        <v>140</v>
      </c>
      <c r="C26" s="71" t="s">
        <v>165</v>
      </c>
      <c r="D26" s="20">
        <f>D27+D28+D29</f>
        <v>14617258.970000001</v>
      </c>
      <c r="E26" s="20">
        <f>E27+E28+E29</f>
        <v>83201.179999999993</v>
      </c>
      <c r="F26" s="69">
        <f t="shared" si="0"/>
        <v>14534057.790000001</v>
      </c>
    </row>
    <row r="27" spans="1:6" ht="43.8" customHeight="1" x14ac:dyDescent="0.25">
      <c r="A27" s="70" t="s">
        <v>166</v>
      </c>
      <c r="B27" s="51" t="s">
        <v>140</v>
      </c>
      <c r="C27" s="71" t="s">
        <v>167</v>
      </c>
      <c r="D27" s="20">
        <f>D61+D79+D101</f>
        <v>2871503.39</v>
      </c>
      <c r="E27" s="20">
        <f>E61+E79+E101</f>
        <v>73740.429999999993</v>
      </c>
      <c r="F27" s="69">
        <f t="shared" si="0"/>
        <v>2797762.96</v>
      </c>
    </row>
    <row r="28" spans="1:6" ht="13.2" x14ac:dyDescent="0.25">
      <c r="A28" s="70" t="s">
        <v>168</v>
      </c>
      <c r="B28" s="51" t="s">
        <v>140</v>
      </c>
      <c r="C28" s="71" t="s">
        <v>169</v>
      </c>
      <c r="D28" s="20">
        <f>D52+D62+D80+D102+D89</f>
        <v>10330755.58</v>
      </c>
      <c r="E28" s="20">
        <f>E62+E102+E80+E89</f>
        <v>9460.75</v>
      </c>
      <c r="F28" s="69">
        <f t="shared" si="0"/>
        <v>10321294.83</v>
      </c>
    </row>
    <row r="29" spans="1:6" ht="26.4" customHeight="1" x14ac:dyDescent="0.25">
      <c r="A29" s="70" t="s">
        <v>803</v>
      </c>
      <c r="B29" s="51" t="s">
        <v>140</v>
      </c>
      <c r="C29" s="71" t="s">
        <v>800</v>
      </c>
      <c r="D29" s="20">
        <f>D63</f>
        <v>1415000</v>
      </c>
      <c r="E29" s="20">
        <f t="shared" ref="E29:F29" si="5">E63</f>
        <v>0</v>
      </c>
      <c r="F29" s="20">
        <f t="shared" si="5"/>
        <v>1415000</v>
      </c>
    </row>
    <row r="30" spans="1:6" ht="25.8" customHeight="1" x14ac:dyDescent="0.25">
      <c r="A30" s="70" t="s">
        <v>444</v>
      </c>
      <c r="B30" s="51" t="s">
        <v>140</v>
      </c>
      <c r="C30" s="71" t="s">
        <v>639</v>
      </c>
      <c r="D30" s="20">
        <v>0</v>
      </c>
      <c r="E30" s="20">
        <v>0</v>
      </c>
      <c r="F30" s="69">
        <f t="shared" si="0"/>
        <v>0</v>
      </c>
    </row>
    <row r="31" spans="1:6" ht="21.6" customHeight="1" x14ac:dyDescent="0.25">
      <c r="A31" s="70" t="s">
        <v>456</v>
      </c>
      <c r="B31" s="51"/>
      <c r="C31" s="71" t="s">
        <v>640</v>
      </c>
      <c r="D31" s="20">
        <v>0</v>
      </c>
      <c r="E31" s="20">
        <v>0</v>
      </c>
      <c r="F31" s="69">
        <f t="shared" si="0"/>
        <v>0</v>
      </c>
    </row>
    <row r="32" spans="1:6" ht="13.2" x14ac:dyDescent="0.25">
      <c r="A32" s="70" t="s">
        <v>170</v>
      </c>
      <c r="B32" s="51" t="s">
        <v>140</v>
      </c>
      <c r="C32" s="71" t="s">
        <v>171</v>
      </c>
      <c r="D32" s="20">
        <f>D33+D35+D39</f>
        <v>1284998.75</v>
      </c>
      <c r="E32" s="20">
        <f>E33+E35</f>
        <v>37500</v>
      </c>
      <c r="F32" s="69">
        <f t="shared" si="0"/>
        <v>1247498.75</v>
      </c>
    </row>
    <row r="33" spans="1:6" ht="21" customHeight="1" x14ac:dyDescent="0.25">
      <c r="A33" s="70" t="s">
        <v>172</v>
      </c>
      <c r="B33" s="51" t="s">
        <v>140</v>
      </c>
      <c r="C33" s="71" t="s">
        <v>173</v>
      </c>
      <c r="D33" s="20">
        <f>D34</f>
        <v>0</v>
      </c>
      <c r="E33" s="20">
        <f t="shared" ref="E33" si="6">E34</f>
        <v>0</v>
      </c>
      <c r="F33" s="69">
        <f t="shared" si="0"/>
        <v>0</v>
      </c>
    </row>
    <row r="34" spans="1:6" ht="48" customHeight="1" x14ac:dyDescent="0.25">
      <c r="A34" s="70" t="s">
        <v>174</v>
      </c>
      <c r="B34" s="51" t="s">
        <v>140</v>
      </c>
      <c r="C34" s="71" t="s">
        <v>175</v>
      </c>
      <c r="D34" s="20">
        <f>D66</f>
        <v>0</v>
      </c>
      <c r="E34" s="20">
        <f>E66</f>
        <v>0</v>
      </c>
      <c r="F34" s="69">
        <f t="shared" si="0"/>
        <v>0</v>
      </c>
    </row>
    <row r="35" spans="1:6" ht="27.6" customHeight="1" x14ac:dyDescent="0.25">
      <c r="A35" s="70" t="s">
        <v>176</v>
      </c>
      <c r="B35" s="51" t="s">
        <v>140</v>
      </c>
      <c r="C35" s="71" t="s">
        <v>177</v>
      </c>
      <c r="D35" s="20">
        <f>D67+D82+D106</f>
        <v>556448.75</v>
      </c>
      <c r="E35" s="20">
        <f>E67+E82+E106</f>
        <v>37500</v>
      </c>
      <c r="F35" s="69">
        <f t="shared" si="0"/>
        <v>518948.75</v>
      </c>
    </row>
    <row r="36" spans="1:6" ht="30" customHeight="1" x14ac:dyDescent="0.25">
      <c r="A36" s="70" t="s">
        <v>178</v>
      </c>
      <c r="B36" s="51" t="s">
        <v>140</v>
      </c>
      <c r="C36" s="71" t="s">
        <v>179</v>
      </c>
      <c r="D36" s="20">
        <f>D68+D83+D107</f>
        <v>3975</v>
      </c>
      <c r="E36" s="20">
        <f>E83+E107</f>
        <v>0</v>
      </c>
      <c r="F36" s="69">
        <f t="shared" si="0"/>
        <v>3975</v>
      </c>
    </row>
    <row r="37" spans="1:6" ht="19.2" customHeight="1" x14ac:dyDescent="0.25">
      <c r="A37" s="70" t="s">
        <v>180</v>
      </c>
      <c r="B37" s="51" t="s">
        <v>140</v>
      </c>
      <c r="C37" s="71" t="s">
        <v>181</v>
      </c>
      <c r="D37" s="20">
        <f>D69+D84+D108</f>
        <v>176473.75</v>
      </c>
      <c r="E37" s="20">
        <f>E70+E85</f>
        <v>37500</v>
      </c>
      <c r="F37" s="69">
        <f t="shared" si="0"/>
        <v>138973.75</v>
      </c>
    </row>
    <row r="38" spans="1:6" ht="22.8" customHeight="1" x14ac:dyDescent="0.25">
      <c r="A38" s="70" t="s">
        <v>182</v>
      </c>
      <c r="B38" s="51" t="s">
        <v>140</v>
      </c>
      <c r="C38" s="71" t="s">
        <v>183</v>
      </c>
      <c r="D38" s="20">
        <f>D70+D85</f>
        <v>373000</v>
      </c>
      <c r="E38" s="20">
        <f t="shared" ref="E38" si="7">E70+E85</f>
        <v>37500</v>
      </c>
      <c r="F38" s="69">
        <f t="shared" si="0"/>
        <v>335500</v>
      </c>
    </row>
    <row r="39" spans="1:6" ht="21" customHeight="1" x14ac:dyDescent="0.25">
      <c r="A39" s="70" t="s">
        <v>184</v>
      </c>
      <c r="B39" s="51" t="s">
        <v>140</v>
      </c>
      <c r="C39" s="71" t="s">
        <v>185</v>
      </c>
      <c r="D39" s="20">
        <f>D92</f>
        <v>728550</v>
      </c>
      <c r="E39" s="20">
        <v>0</v>
      </c>
      <c r="F39" s="69">
        <f t="shared" si="0"/>
        <v>728550</v>
      </c>
    </row>
    <row r="40" spans="1:6" ht="58.8" customHeight="1" x14ac:dyDescent="0.25">
      <c r="A40" s="62" t="s">
        <v>186</v>
      </c>
      <c r="B40" s="54" t="s">
        <v>140</v>
      </c>
      <c r="C40" s="63" t="s">
        <v>610</v>
      </c>
      <c r="D40" s="64">
        <f>D41</f>
        <v>2884196.23</v>
      </c>
      <c r="E40" s="64">
        <f t="shared" ref="E40" si="8">E41</f>
        <v>137207.04000000001</v>
      </c>
      <c r="F40" s="69">
        <f t="shared" si="0"/>
        <v>2746989.19</v>
      </c>
    </row>
    <row r="41" spans="1:6" ht="72.599999999999994" customHeight="1" x14ac:dyDescent="0.25">
      <c r="A41" s="70" t="s">
        <v>144</v>
      </c>
      <c r="B41" s="51" t="s">
        <v>140</v>
      </c>
      <c r="C41" s="71" t="s">
        <v>611</v>
      </c>
      <c r="D41" s="20">
        <f>D42</f>
        <v>2884196.23</v>
      </c>
      <c r="E41" s="20">
        <f>E42</f>
        <v>137207.04000000001</v>
      </c>
      <c r="F41" s="69">
        <f t="shared" si="0"/>
        <v>2746989.19</v>
      </c>
    </row>
    <row r="42" spans="1:6" ht="36.6" customHeight="1" x14ac:dyDescent="0.25">
      <c r="A42" s="70" t="s">
        <v>154</v>
      </c>
      <c r="B42" s="51" t="s">
        <v>140</v>
      </c>
      <c r="C42" s="71" t="s">
        <v>612</v>
      </c>
      <c r="D42" s="20">
        <f>D43+D44+D45</f>
        <v>2884196.23</v>
      </c>
      <c r="E42" s="20">
        <f>E43+E45</f>
        <v>137207.04000000001</v>
      </c>
      <c r="F42" s="69">
        <f t="shared" si="0"/>
        <v>2746989.19</v>
      </c>
    </row>
    <row r="43" spans="1:6" ht="29.4" customHeight="1" x14ac:dyDescent="0.25">
      <c r="A43" s="70" t="s">
        <v>156</v>
      </c>
      <c r="B43" s="51" t="s">
        <v>140</v>
      </c>
      <c r="C43" s="71" t="s">
        <v>614</v>
      </c>
      <c r="D43" s="20">
        <v>2526945.85</v>
      </c>
      <c r="E43" s="20">
        <v>137207.04000000001</v>
      </c>
      <c r="F43" s="69">
        <f t="shared" si="0"/>
        <v>2389738.81</v>
      </c>
    </row>
    <row r="44" spans="1:6" ht="51" customHeight="1" x14ac:dyDescent="0.25">
      <c r="A44" s="70" t="s">
        <v>158</v>
      </c>
      <c r="B44" s="51" t="s">
        <v>140</v>
      </c>
      <c r="C44" s="71" t="s">
        <v>613</v>
      </c>
      <c r="D44" s="20">
        <v>18000</v>
      </c>
      <c r="E44" s="20">
        <v>0</v>
      </c>
      <c r="F44" s="69">
        <f t="shared" si="0"/>
        <v>18000</v>
      </c>
    </row>
    <row r="45" spans="1:6" ht="58.8" customHeight="1" x14ac:dyDescent="0.25">
      <c r="A45" s="70" t="s">
        <v>160</v>
      </c>
      <c r="B45" s="51" t="s">
        <v>140</v>
      </c>
      <c r="C45" s="71" t="s">
        <v>615</v>
      </c>
      <c r="D45" s="20">
        <v>339250.38</v>
      </c>
      <c r="E45" s="20">
        <v>0</v>
      </c>
      <c r="F45" s="69">
        <f t="shared" si="0"/>
        <v>339250.38</v>
      </c>
    </row>
    <row r="46" spans="1:6" ht="58.8" customHeight="1" x14ac:dyDescent="0.25">
      <c r="A46" s="70" t="s">
        <v>186</v>
      </c>
      <c r="B46" s="51" t="s">
        <v>140</v>
      </c>
      <c r="C46" s="72" t="s">
        <v>618</v>
      </c>
      <c r="D46" s="28">
        <f>D48+D50</f>
        <v>50000</v>
      </c>
      <c r="E46" s="20">
        <v>0</v>
      </c>
      <c r="F46" s="69">
        <f t="shared" si="0"/>
        <v>50000</v>
      </c>
    </row>
    <row r="47" spans="1:6" ht="80.400000000000006" customHeight="1" x14ac:dyDescent="0.25">
      <c r="A47" s="70" t="s">
        <v>144</v>
      </c>
      <c r="B47" s="51" t="s">
        <v>140</v>
      </c>
      <c r="C47" s="71" t="s">
        <v>632</v>
      </c>
      <c r="D47" s="28">
        <f>D48</f>
        <v>5000</v>
      </c>
      <c r="E47" s="20">
        <v>0</v>
      </c>
      <c r="F47" s="69">
        <f t="shared" si="0"/>
        <v>5000</v>
      </c>
    </row>
    <row r="48" spans="1:6" ht="46.8" customHeight="1" x14ac:dyDescent="0.25">
      <c r="A48" s="70" t="s">
        <v>154</v>
      </c>
      <c r="B48" s="51" t="s">
        <v>140</v>
      </c>
      <c r="C48" s="71" t="s">
        <v>616</v>
      </c>
      <c r="D48" s="20">
        <f>D49</f>
        <v>5000</v>
      </c>
      <c r="E48" s="20">
        <v>0</v>
      </c>
      <c r="F48" s="69">
        <f t="shared" si="0"/>
        <v>5000</v>
      </c>
    </row>
    <row r="49" spans="1:6" ht="50.4" customHeight="1" x14ac:dyDescent="0.25">
      <c r="A49" s="70" t="s">
        <v>158</v>
      </c>
      <c r="B49" s="51" t="s">
        <v>140</v>
      </c>
      <c r="C49" s="71" t="s">
        <v>617</v>
      </c>
      <c r="D49" s="20">
        <v>5000</v>
      </c>
      <c r="E49" s="20">
        <v>0</v>
      </c>
      <c r="F49" s="69">
        <f t="shared" si="0"/>
        <v>5000</v>
      </c>
    </row>
    <row r="50" spans="1:6" ht="43.2" customHeight="1" x14ac:dyDescent="0.25">
      <c r="A50" s="70" t="s">
        <v>162</v>
      </c>
      <c r="B50" s="51" t="s">
        <v>140</v>
      </c>
      <c r="C50" s="71" t="s">
        <v>187</v>
      </c>
      <c r="D50" s="20">
        <v>45000</v>
      </c>
      <c r="E50" s="20">
        <v>0</v>
      </c>
      <c r="F50" s="69">
        <f t="shared" si="0"/>
        <v>45000</v>
      </c>
    </row>
    <row r="51" spans="1:6" ht="40.200000000000003" customHeight="1" x14ac:dyDescent="0.25">
      <c r="A51" s="70" t="s">
        <v>164</v>
      </c>
      <c r="B51" s="51" t="s">
        <v>140</v>
      </c>
      <c r="C51" s="71" t="s">
        <v>188</v>
      </c>
      <c r="D51" s="20">
        <v>45000</v>
      </c>
      <c r="E51" s="20">
        <v>0</v>
      </c>
      <c r="F51" s="69">
        <f t="shared" si="0"/>
        <v>45000</v>
      </c>
    </row>
    <row r="52" spans="1:6" ht="21.6" customHeight="1" x14ac:dyDescent="0.25">
      <c r="A52" s="70" t="s">
        <v>168</v>
      </c>
      <c r="B52" s="51" t="s">
        <v>140</v>
      </c>
      <c r="C52" s="71" t="s">
        <v>189</v>
      </c>
      <c r="D52" s="20">
        <v>45000</v>
      </c>
      <c r="E52" s="20">
        <v>0</v>
      </c>
      <c r="F52" s="69">
        <f t="shared" si="0"/>
        <v>45000</v>
      </c>
    </row>
    <row r="53" spans="1:6" ht="70.8" customHeight="1" x14ac:dyDescent="0.25">
      <c r="A53" s="62" t="s">
        <v>190</v>
      </c>
      <c r="B53" s="54" t="s">
        <v>140</v>
      </c>
      <c r="C53" s="63" t="s">
        <v>191</v>
      </c>
      <c r="D53" s="64">
        <f>D54+D59+D64</f>
        <v>62768997.269999996</v>
      </c>
      <c r="E53" s="64">
        <f>E54+E59+E64</f>
        <v>2482192.7599999998</v>
      </c>
      <c r="F53" s="69">
        <f t="shared" si="0"/>
        <v>60286804.509999998</v>
      </c>
    </row>
    <row r="54" spans="1:6" ht="67.8" customHeight="1" x14ac:dyDescent="0.25">
      <c r="A54" s="70" t="s">
        <v>144</v>
      </c>
      <c r="B54" s="51" t="s">
        <v>140</v>
      </c>
      <c r="C54" s="71" t="s">
        <v>192</v>
      </c>
      <c r="D54" s="20">
        <f>D55</f>
        <v>53613332.019999996</v>
      </c>
      <c r="E54" s="20">
        <f t="shared" ref="E54" si="9">E55</f>
        <v>2418127.7699999996</v>
      </c>
      <c r="F54" s="69">
        <f t="shared" si="0"/>
        <v>51195204.25</v>
      </c>
    </row>
    <row r="55" spans="1:6" ht="34.799999999999997" customHeight="1" x14ac:dyDescent="0.25">
      <c r="A55" s="70" t="s">
        <v>154</v>
      </c>
      <c r="B55" s="51" t="s">
        <v>140</v>
      </c>
      <c r="C55" s="71" t="s">
        <v>193</v>
      </c>
      <c r="D55" s="20">
        <f>D56+D57+D58</f>
        <v>53613332.019999996</v>
      </c>
      <c r="E55" s="20">
        <f t="shared" ref="E55" si="10">E56+E57+E58</f>
        <v>2418127.7699999996</v>
      </c>
      <c r="F55" s="69">
        <f t="shared" si="0"/>
        <v>51195204.25</v>
      </c>
    </row>
    <row r="56" spans="1:6" ht="27.6" customHeight="1" x14ac:dyDescent="0.25">
      <c r="A56" s="70" t="s">
        <v>156</v>
      </c>
      <c r="B56" s="51" t="s">
        <v>140</v>
      </c>
      <c r="C56" s="71" t="s">
        <v>194</v>
      </c>
      <c r="D56" s="20">
        <v>44524604.759999998</v>
      </c>
      <c r="E56" s="20">
        <v>2100613.0299999998</v>
      </c>
      <c r="F56" s="69">
        <f t="shared" si="0"/>
        <v>42423991.729999997</v>
      </c>
    </row>
    <row r="57" spans="1:6" ht="51" customHeight="1" x14ac:dyDescent="0.25">
      <c r="A57" s="70" t="s">
        <v>158</v>
      </c>
      <c r="B57" s="51" t="s">
        <v>140</v>
      </c>
      <c r="C57" s="71" t="s">
        <v>195</v>
      </c>
      <c r="D57" s="20">
        <v>256700</v>
      </c>
      <c r="E57" s="20">
        <v>12070</v>
      </c>
      <c r="F57" s="69">
        <f t="shared" si="0"/>
        <v>244630</v>
      </c>
    </row>
    <row r="58" spans="1:6" ht="57" customHeight="1" x14ac:dyDescent="0.25">
      <c r="A58" s="70" t="s">
        <v>160</v>
      </c>
      <c r="B58" s="51" t="s">
        <v>140</v>
      </c>
      <c r="C58" s="71" t="s">
        <v>196</v>
      </c>
      <c r="D58" s="20">
        <v>8832027.2599999998</v>
      </c>
      <c r="E58" s="20">
        <v>305444.74</v>
      </c>
      <c r="F58" s="69">
        <f t="shared" si="0"/>
        <v>8526582.5199999996</v>
      </c>
    </row>
    <row r="59" spans="1:6" ht="39.6" customHeight="1" x14ac:dyDescent="0.25">
      <c r="A59" s="70" t="s">
        <v>162</v>
      </c>
      <c r="B59" s="51" t="s">
        <v>140</v>
      </c>
      <c r="C59" s="71" t="s">
        <v>197</v>
      </c>
      <c r="D59" s="20">
        <f>D60</f>
        <v>8697765.25</v>
      </c>
      <c r="E59" s="20">
        <f t="shared" ref="E59" si="11">E60</f>
        <v>26564.99</v>
      </c>
      <c r="F59" s="69">
        <f t="shared" si="0"/>
        <v>8671200.2599999998</v>
      </c>
    </row>
    <row r="60" spans="1:6" ht="39" customHeight="1" x14ac:dyDescent="0.25">
      <c r="A60" s="70" t="s">
        <v>164</v>
      </c>
      <c r="B60" s="51" t="s">
        <v>140</v>
      </c>
      <c r="C60" s="71" t="s">
        <v>198</v>
      </c>
      <c r="D60" s="20">
        <f>D61+D62+D63</f>
        <v>8697765.25</v>
      </c>
      <c r="E60" s="20">
        <f>E61+E62+E63</f>
        <v>26564.99</v>
      </c>
      <c r="F60" s="69">
        <f t="shared" si="0"/>
        <v>8671200.2599999998</v>
      </c>
    </row>
    <row r="61" spans="1:6" ht="41.4" customHeight="1" x14ac:dyDescent="0.25">
      <c r="A61" s="70" t="s">
        <v>166</v>
      </c>
      <c r="B61" s="51" t="s">
        <v>140</v>
      </c>
      <c r="C61" s="71" t="s">
        <v>199</v>
      </c>
      <c r="D61" s="20">
        <v>2419845.39</v>
      </c>
      <c r="E61" s="20">
        <v>21564.99</v>
      </c>
      <c r="F61" s="69">
        <f t="shared" si="0"/>
        <v>2398280.4</v>
      </c>
    </row>
    <row r="62" spans="1:6" ht="24" customHeight="1" x14ac:dyDescent="0.25">
      <c r="A62" s="70" t="s">
        <v>168</v>
      </c>
      <c r="B62" s="51" t="s">
        <v>140</v>
      </c>
      <c r="C62" s="71" t="s">
        <v>200</v>
      </c>
      <c r="D62" s="20">
        <v>4862919.8600000003</v>
      </c>
      <c r="E62" s="20">
        <v>5000</v>
      </c>
      <c r="F62" s="69">
        <f t="shared" si="0"/>
        <v>4857919.8600000003</v>
      </c>
    </row>
    <row r="63" spans="1:6" ht="24" customHeight="1" x14ac:dyDescent="0.25">
      <c r="A63" s="70" t="s">
        <v>803</v>
      </c>
      <c r="B63" s="51" t="s">
        <v>140</v>
      </c>
      <c r="C63" s="71" t="s">
        <v>799</v>
      </c>
      <c r="D63" s="20">
        <v>1415000</v>
      </c>
      <c r="E63" s="20">
        <v>0</v>
      </c>
      <c r="F63" s="69">
        <f t="shared" si="0"/>
        <v>1415000</v>
      </c>
    </row>
    <row r="64" spans="1:6" ht="18.600000000000001" customHeight="1" x14ac:dyDescent="0.25">
      <c r="A64" s="70" t="s">
        <v>170</v>
      </c>
      <c r="B64" s="51" t="s">
        <v>140</v>
      </c>
      <c r="C64" s="71" t="s">
        <v>201</v>
      </c>
      <c r="D64" s="20">
        <f>D65+D67</f>
        <v>457900</v>
      </c>
      <c r="E64" s="20">
        <f t="shared" ref="E64" si="12">E65+E67</f>
        <v>37500</v>
      </c>
      <c r="F64" s="69">
        <f t="shared" si="0"/>
        <v>420400</v>
      </c>
    </row>
    <row r="65" spans="1:6" ht="19.8" customHeight="1" x14ac:dyDescent="0.25">
      <c r="A65" s="70" t="s">
        <v>172</v>
      </c>
      <c r="B65" s="51" t="s">
        <v>140</v>
      </c>
      <c r="C65" s="71" t="s">
        <v>202</v>
      </c>
      <c r="D65" s="20">
        <f>D66</f>
        <v>0</v>
      </c>
      <c r="E65" s="20">
        <f t="shared" ref="E65" si="13">E66</f>
        <v>0</v>
      </c>
      <c r="F65" s="69">
        <f t="shared" si="0"/>
        <v>0</v>
      </c>
    </row>
    <row r="66" spans="1:6" ht="36.6" customHeight="1" x14ac:dyDescent="0.25">
      <c r="A66" s="70" t="s">
        <v>174</v>
      </c>
      <c r="B66" s="51" t="s">
        <v>140</v>
      </c>
      <c r="C66" s="71" t="s">
        <v>203</v>
      </c>
      <c r="D66" s="20">
        <v>0</v>
      </c>
      <c r="E66" s="20">
        <v>0</v>
      </c>
      <c r="F66" s="69">
        <f t="shared" si="0"/>
        <v>0</v>
      </c>
    </row>
    <row r="67" spans="1:6" ht="25.2" customHeight="1" x14ac:dyDescent="0.25">
      <c r="A67" s="70" t="s">
        <v>176</v>
      </c>
      <c r="B67" s="51" t="s">
        <v>140</v>
      </c>
      <c r="C67" s="71" t="s">
        <v>204</v>
      </c>
      <c r="D67" s="20">
        <f>D68+D69+D70</f>
        <v>457900</v>
      </c>
      <c r="E67" s="20">
        <f>E70</f>
        <v>37500</v>
      </c>
      <c r="F67" s="69">
        <f t="shared" si="0"/>
        <v>420400</v>
      </c>
    </row>
    <row r="68" spans="1:6" ht="30.6" customHeight="1" x14ac:dyDescent="0.25">
      <c r="A68" s="70" t="s">
        <v>178</v>
      </c>
      <c r="B68" s="51" t="s">
        <v>140</v>
      </c>
      <c r="C68" s="71" t="s">
        <v>205</v>
      </c>
      <c r="D68" s="20">
        <v>3900</v>
      </c>
      <c r="E68" s="20">
        <v>0</v>
      </c>
      <c r="F68" s="69">
        <f t="shared" si="0"/>
        <v>3900</v>
      </c>
    </row>
    <row r="69" spans="1:6" ht="24" customHeight="1" x14ac:dyDescent="0.25">
      <c r="A69" s="70" t="s">
        <v>180</v>
      </c>
      <c r="B69" s="51" t="s">
        <v>140</v>
      </c>
      <c r="C69" s="71" t="s">
        <v>206</v>
      </c>
      <c r="D69" s="20">
        <v>86000</v>
      </c>
      <c r="E69" s="20">
        <v>0</v>
      </c>
      <c r="F69" s="69">
        <f t="shared" si="0"/>
        <v>86000</v>
      </c>
    </row>
    <row r="70" spans="1:6" ht="24" customHeight="1" x14ac:dyDescent="0.25">
      <c r="A70" s="70" t="s">
        <v>182</v>
      </c>
      <c r="B70" s="51" t="s">
        <v>140</v>
      </c>
      <c r="C70" s="71" t="s">
        <v>207</v>
      </c>
      <c r="D70" s="20">
        <v>368000</v>
      </c>
      <c r="E70" s="20">
        <v>37500</v>
      </c>
      <c r="F70" s="69">
        <f t="shared" si="0"/>
        <v>330500</v>
      </c>
    </row>
    <row r="71" spans="1:6" ht="45.6" customHeight="1" x14ac:dyDescent="0.25">
      <c r="A71" s="62" t="s">
        <v>208</v>
      </c>
      <c r="B71" s="54" t="s">
        <v>140</v>
      </c>
      <c r="C71" s="63" t="s">
        <v>209</v>
      </c>
      <c r="D71" s="64">
        <f>D72+D77+D81</f>
        <v>10489190.52</v>
      </c>
      <c r="E71" s="64">
        <f t="shared" ref="E71" si="14">E72+E77+E81</f>
        <v>1219560.96</v>
      </c>
      <c r="F71" s="69">
        <f t="shared" si="0"/>
        <v>9269629.5599999987</v>
      </c>
    </row>
    <row r="72" spans="1:6" ht="70.2" customHeight="1" x14ac:dyDescent="0.25">
      <c r="A72" s="70" t="s">
        <v>144</v>
      </c>
      <c r="B72" s="51" t="s">
        <v>140</v>
      </c>
      <c r="C72" s="71" t="s">
        <v>210</v>
      </c>
      <c r="D72" s="20">
        <f>D73</f>
        <v>10189745.35</v>
      </c>
      <c r="E72" s="20">
        <f t="shared" ref="E72" si="15">E73</f>
        <v>1217375.52</v>
      </c>
      <c r="F72" s="69">
        <f t="shared" si="0"/>
        <v>8972369.8300000001</v>
      </c>
    </row>
    <row r="73" spans="1:6" ht="39" customHeight="1" x14ac:dyDescent="0.25">
      <c r="A73" s="70" t="s">
        <v>154</v>
      </c>
      <c r="B73" s="51" t="s">
        <v>140</v>
      </c>
      <c r="C73" s="71" t="s">
        <v>211</v>
      </c>
      <c r="D73" s="20">
        <f>D74+D75+D76</f>
        <v>10189745.35</v>
      </c>
      <c r="E73" s="20">
        <f t="shared" ref="E73" si="16">E74+E75+E76</f>
        <v>1217375.52</v>
      </c>
      <c r="F73" s="69">
        <f t="shared" si="0"/>
        <v>8972369.8300000001</v>
      </c>
    </row>
    <row r="74" spans="1:6" ht="25.8" customHeight="1" x14ac:dyDescent="0.25">
      <c r="A74" s="70" t="s">
        <v>156</v>
      </c>
      <c r="B74" s="51" t="s">
        <v>140</v>
      </c>
      <c r="C74" s="71" t="s">
        <v>212</v>
      </c>
      <c r="D74" s="20">
        <v>8490498.5500000007</v>
      </c>
      <c r="E74" s="20">
        <v>727701.29</v>
      </c>
      <c r="F74" s="69">
        <f t="shared" si="0"/>
        <v>7762797.2600000007</v>
      </c>
    </row>
    <row r="75" spans="1:6" ht="46.2" customHeight="1" x14ac:dyDescent="0.25">
      <c r="A75" s="70" t="s">
        <v>158</v>
      </c>
      <c r="B75" s="51" t="s">
        <v>140</v>
      </c>
      <c r="C75" s="71" t="s">
        <v>213</v>
      </c>
      <c r="D75" s="20">
        <v>110127.7</v>
      </c>
      <c r="E75" s="20">
        <v>80937.7</v>
      </c>
      <c r="F75" s="69">
        <f t="shared" si="0"/>
        <v>29190</v>
      </c>
    </row>
    <row r="76" spans="1:6" ht="62.4" customHeight="1" x14ac:dyDescent="0.25">
      <c r="A76" s="70" t="s">
        <v>160</v>
      </c>
      <c r="B76" s="51" t="s">
        <v>140</v>
      </c>
      <c r="C76" s="71" t="s">
        <v>214</v>
      </c>
      <c r="D76" s="20">
        <v>1589119.1</v>
      </c>
      <c r="E76" s="20">
        <v>408736.53</v>
      </c>
      <c r="F76" s="69">
        <f t="shared" si="0"/>
        <v>1180382.57</v>
      </c>
    </row>
    <row r="77" spans="1:6" ht="36.6" customHeight="1" x14ac:dyDescent="0.25">
      <c r="A77" s="70" t="s">
        <v>162</v>
      </c>
      <c r="B77" s="51" t="s">
        <v>140</v>
      </c>
      <c r="C77" s="71" t="s">
        <v>215</v>
      </c>
      <c r="D77" s="20">
        <f>D78</f>
        <v>293370.17</v>
      </c>
      <c r="E77" s="20">
        <f>E78</f>
        <v>2185.44</v>
      </c>
      <c r="F77" s="69">
        <f t="shared" si="0"/>
        <v>291184.73</v>
      </c>
    </row>
    <row r="78" spans="1:6" ht="37.799999999999997" customHeight="1" x14ac:dyDescent="0.25">
      <c r="A78" s="70" t="s">
        <v>164</v>
      </c>
      <c r="B78" s="51" t="s">
        <v>140</v>
      </c>
      <c r="C78" s="71" t="s">
        <v>216</v>
      </c>
      <c r="D78" s="20">
        <f>D79+D80</f>
        <v>293370.17</v>
      </c>
      <c r="E78" s="20">
        <f>E79</f>
        <v>2185.44</v>
      </c>
      <c r="F78" s="69">
        <f t="shared" si="0"/>
        <v>291184.73</v>
      </c>
    </row>
    <row r="79" spans="1:6" ht="36" customHeight="1" x14ac:dyDescent="0.25">
      <c r="A79" s="70" t="s">
        <v>166</v>
      </c>
      <c r="B79" s="51" t="s">
        <v>140</v>
      </c>
      <c r="C79" s="71" t="s">
        <v>217</v>
      </c>
      <c r="D79" s="20">
        <v>200158</v>
      </c>
      <c r="E79" s="20">
        <v>2185.44</v>
      </c>
      <c r="F79" s="69">
        <f t="shared" si="0"/>
        <v>197972.56</v>
      </c>
    </row>
    <row r="80" spans="1:6" ht="13.2" x14ac:dyDescent="0.25">
      <c r="A80" s="70" t="s">
        <v>168</v>
      </c>
      <c r="B80" s="51" t="s">
        <v>140</v>
      </c>
      <c r="C80" s="71" t="s">
        <v>218</v>
      </c>
      <c r="D80" s="20">
        <v>93212.17</v>
      </c>
      <c r="E80" s="20">
        <v>0</v>
      </c>
      <c r="F80" s="69">
        <f t="shared" si="0"/>
        <v>93212.17</v>
      </c>
    </row>
    <row r="81" spans="1:10" ht="13.2" x14ac:dyDescent="0.25">
      <c r="A81" s="70" t="s">
        <v>170</v>
      </c>
      <c r="B81" s="51" t="s">
        <v>140</v>
      </c>
      <c r="C81" s="71" t="s">
        <v>219</v>
      </c>
      <c r="D81" s="20">
        <f>D82</f>
        <v>6075</v>
      </c>
      <c r="E81" s="20">
        <f>E82</f>
        <v>0</v>
      </c>
      <c r="F81" s="69">
        <f t="shared" si="0"/>
        <v>6075</v>
      </c>
    </row>
    <row r="82" spans="1:10" ht="13.2" x14ac:dyDescent="0.25">
      <c r="A82" s="70" t="s">
        <v>176</v>
      </c>
      <c r="B82" s="51" t="s">
        <v>140</v>
      </c>
      <c r="C82" s="71" t="s">
        <v>220</v>
      </c>
      <c r="D82" s="20">
        <f>D83+D84+D85</f>
        <v>6075</v>
      </c>
      <c r="E82" s="20">
        <f t="shared" ref="E82" si="17">E83+E84+E85</f>
        <v>0</v>
      </c>
      <c r="F82" s="69">
        <f t="shared" ref="F82:F152" si="18">D82-E82</f>
        <v>6075</v>
      </c>
    </row>
    <row r="83" spans="1:10" ht="27" customHeight="1" x14ac:dyDescent="0.25">
      <c r="A83" s="70" t="s">
        <v>178</v>
      </c>
      <c r="B83" s="51" t="s">
        <v>140</v>
      </c>
      <c r="C83" s="71" t="s">
        <v>221</v>
      </c>
      <c r="D83" s="20">
        <v>75</v>
      </c>
      <c r="E83" s="20">
        <v>0</v>
      </c>
      <c r="F83" s="69">
        <f t="shared" si="18"/>
        <v>75</v>
      </c>
    </row>
    <row r="84" spans="1:10" ht="13.2" x14ac:dyDescent="0.25">
      <c r="A84" s="70" t="s">
        <v>180</v>
      </c>
      <c r="B84" s="51" t="s">
        <v>140</v>
      </c>
      <c r="C84" s="71" t="s">
        <v>222</v>
      </c>
      <c r="D84" s="20">
        <v>1000</v>
      </c>
      <c r="E84" s="20">
        <v>0</v>
      </c>
      <c r="F84" s="69">
        <f t="shared" si="18"/>
        <v>1000</v>
      </c>
    </row>
    <row r="85" spans="1:10" ht="13.2" x14ac:dyDescent="0.25">
      <c r="A85" s="70" t="s">
        <v>182</v>
      </c>
      <c r="B85" s="51" t="s">
        <v>140</v>
      </c>
      <c r="C85" s="71" t="s">
        <v>633</v>
      </c>
      <c r="D85" s="20">
        <v>5000</v>
      </c>
      <c r="E85" s="20">
        <v>0</v>
      </c>
      <c r="F85" s="69">
        <f t="shared" si="18"/>
        <v>5000</v>
      </c>
    </row>
    <row r="86" spans="1:10" ht="28.8" customHeight="1" x14ac:dyDescent="0.25">
      <c r="A86" s="70" t="s">
        <v>635</v>
      </c>
      <c r="B86" s="73" t="s">
        <v>140</v>
      </c>
      <c r="C86" s="72" t="s">
        <v>634</v>
      </c>
      <c r="D86" s="28">
        <v>0</v>
      </c>
      <c r="E86" s="20">
        <v>0</v>
      </c>
      <c r="F86" s="69">
        <f t="shared" si="18"/>
        <v>0</v>
      </c>
    </row>
    <row r="87" spans="1:10" ht="40.200000000000003" customHeight="1" x14ac:dyDescent="0.25">
      <c r="A87" s="70" t="s">
        <v>162</v>
      </c>
      <c r="B87" s="58" t="s">
        <v>140</v>
      </c>
      <c r="C87" s="71" t="s">
        <v>636</v>
      </c>
      <c r="D87" s="28">
        <v>0</v>
      </c>
      <c r="E87" s="20">
        <v>0</v>
      </c>
      <c r="F87" s="69">
        <f t="shared" si="18"/>
        <v>0</v>
      </c>
    </row>
    <row r="88" spans="1:10" ht="42.6" customHeight="1" x14ac:dyDescent="0.25">
      <c r="A88" s="70" t="s">
        <v>164</v>
      </c>
      <c r="B88" s="51" t="s">
        <v>140</v>
      </c>
      <c r="C88" s="71" t="s">
        <v>637</v>
      </c>
      <c r="D88" s="20">
        <v>0</v>
      </c>
      <c r="E88" s="20">
        <v>0</v>
      </c>
      <c r="F88" s="69">
        <f t="shared" si="18"/>
        <v>0</v>
      </c>
    </row>
    <row r="89" spans="1:10" ht="18" customHeight="1" x14ac:dyDescent="0.25">
      <c r="A89" s="70" t="s">
        <v>168</v>
      </c>
      <c r="B89" s="51" t="s">
        <v>140</v>
      </c>
      <c r="C89" s="71" t="s">
        <v>638</v>
      </c>
      <c r="D89" s="20">
        <v>0</v>
      </c>
      <c r="E89" s="20">
        <v>0</v>
      </c>
      <c r="F89" s="69">
        <f t="shared" si="18"/>
        <v>0</v>
      </c>
    </row>
    <row r="90" spans="1:10" ht="21" customHeight="1" x14ac:dyDescent="0.25">
      <c r="A90" s="62" t="s">
        <v>223</v>
      </c>
      <c r="B90" s="54" t="s">
        <v>140</v>
      </c>
      <c r="C90" s="63" t="s">
        <v>224</v>
      </c>
      <c r="D90" s="64">
        <f>D91</f>
        <v>728550</v>
      </c>
      <c r="E90" s="64">
        <v>0</v>
      </c>
      <c r="F90" s="69">
        <f t="shared" si="18"/>
        <v>728550</v>
      </c>
    </row>
    <row r="91" spans="1:10" ht="13.2" x14ac:dyDescent="0.25">
      <c r="A91" s="70" t="s">
        <v>170</v>
      </c>
      <c r="B91" s="51" t="s">
        <v>140</v>
      </c>
      <c r="C91" s="71" t="s">
        <v>225</v>
      </c>
      <c r="D91" s="20">
        <f>D92</f>
        <v>728550</v>
      </c>
      <c r="E91" s="20">
        <v>0</v>
      </c>
      <c r="F91" s="69">
        <f t="shared" si="18"/>
        <v>728550</v>
      </c>
    </row>
    <row r="92" spans="1:10" ht="24.6" customHeight="1" x14ac:dyDescent="0.25">
      <c r="A92" s="70" t="s">
        <v>184</v>
      </c>
      <c r="B92" s="51" t="s">
        <v>140</v>
      </c>
      <c r="C92" s="71" t="s">
        <v>226</v>
      </c>
      <c r="D92" s="20">
        <v>728550</v>
      </c>
      <c r="E92" s="20">
        <v>0</v>
      </c>
      <c r="F92" s="69">
        <f t="shared" si="18"/>
        <v>728550</v>
      </c>
    </row>
    <row r="93" spans="1:10" ht="27.6" customHeight="1" x14ac:dyDescent="0.25">
      <c r="A93" s="62" t="s">
        <v>227</v>
      </c>
      <c r="B93" s="54" t="s">
        <v>140</v>
      </c>
      <c r="C93" s="63" t="s">
        <v>228</v>
      </c>
      <c r="D93" s="64">
        <f>D94+D99+D103+D105</f>
        <v>20312538.899999999</v>
      </c>
      <c r="E93" s="64">
        <f>E94+E99+E103+E105</f>
        <v>1724216.7000000002</v>
      </c>
      <c r="F93" s="69">
        <f t="shared" si="18"/>
        <v>18588322.199999999</v>
      </c>
    </row>
    <row r="94" spans="1:10" ht="73.8" customHeight="1" x14ac:dyDescent="0.25">
      <c r="A94" s="70" t="s">
        <v>144</v>
      </c>
      <c r="B94" s="51" t="s">
        <v>140</v>
      </c>
      <c r="C94" s="71" t="s">
        <v>619</v>
      </c>
      <c r="D94" s="64">
        <f>D95</f>
        <v>14638941.6</v>
      </c>
      <c r="E94" s="64">
        <f t="shared" ref="E94" si="19">E95</f>
        <v>1669765.9500000002</v>
      </c>
      <c r="F94" s="69">
        <f t="shared" si="18"/>
        <v>12969175.649999999</v>
      </c>
    </row>
    <row r="95" spans="1:10" ht="34.200000000000003" customHeight="1" x14ac:dyDescent="0.25">
      <c r="A95" s="70" t="s">
        <v>146</v>
      </c>
      <c r="B95" s="51" t="s">
        <v>140</v>
      </c>
      <c r="C95" s="71" t="s">
        <v>620</v>
      </c>
      <c r="D95" s="64">
        <f>D96+D97+D98</f>
        <v>14638941.6</v>
      </c>
      <c r="E95" s="64">
        <f>E96+E97+E98</f>
        <v>1669765.9500000002</v>
      </c>
      <c r="F95" s="69">
        <f t="shared" si="18"/>
        <v>12969175.649999999</v>
      </c>
      <c r="J95" s="30" t="s">
        <v>713</v>
      </c>
    </row>
    <row r="96" spans="1:10" ht="21" customHeight="1" x14ac:dyDescent="0.25">
      <c r="A96" s="70" t="s">
        <v>148</v>
      </c>
      <c r="B96" s="51" t="s">
        <v>140</v>
      </c>
      <c r="C96" s="71" t="s">
        <v>621</v>
      </c>
      <c r="D96" s="69">
        <v>12045194.41</v>
      </c>
      <c r="E96" s="69">
        <v>946786.99</v>
      </c>
      <c r="F96" s="69">
        <f t="shared" si="18"/>
        <v>11098407.42</v>
      </c>
    </row>
    <row r="97" spans="1:6" ht="33" customHeight="1" x14ac:dyDescent="0.25">
      <c r="A97" s="70" t="s">
        <v>150</v>
      </c>
      <c r="B97" s="51" t="s">
        <v>140</v>
      </c>
      <c r="C97" s="71" t="s">
        <v>622</v>
      </c>
      <c r="D97" s="69">
        <v>296284.84999999998</v>
      </c>
      <c r="E97" s="69">
        <v>177823.85</v>
      </c>
      <c r="F97" s="69">
        <f t="shared" si="18"/>
        <v>118460.99999999997</v>
      </c>
    </row>
    <row r="98" spans="1:6" ht="52.8" customHeight="1" x14ac:dyDescent="0.25">
      <c r="A98" s="70" t="s">
        <v>152</v>
      </c>
      <c r="B98" s="51" t="s">
        <v>140</v>
      </c>
      <c r="C98" s="71" t="s">
        <v>623</v>
      </c>
      <c r="D98" s="69">
        <v>2297462.34</v>
      </c>
      <c r="E98" s="69">
        <v>545155.11</v>
      </c>
      <c r="F98" s="69">
        <f t="shared" si="18"/>
        <v>1752307.23</v>
      </c>
    </row>
    <row r="99" spans="1:6" ht="35.4" customHeight="1" x14ac:dyDescent="0.25">
      <c r="A99" s="70" t="s">
        <v>162</v>
      </c>
      <c r="B99" s="51" t="s">
        <v>140</v>
      </c>
      <c r="C99" s="71" t="s">
        <v>229</v>
      </c>
      <c r="D99" s="20">
        <f>D100</f>
        <v>5581123.5499999998</v>
      </c>
      <c r="E99" s="20">
        <f>E100</f>
        <v>54450.75</v>
      </c>
      <c r="F99" s="69">
        <f t="shared" si="18"/>
        <v>5526672.7999999998</v>
      </c>
    </row>
    <row r="100" spans="1:6" ht="38.4" customHeight="1" x14ac:dyDescent="0.25">
      <c r="A100" s="70" t="s">
        <v>164</v>
      </c>
      <c r="B100" s="51" t="s">
        <v>140</v>
      </c>
      <c r="C100" s="71" t="s">
        <v>230</v>
      </c>
      <c r="D100" s="20">
        <f>D101+D102</f>
        <v>5581123.5499999998</v>
      </c>
      <c r="E100" s="20">
        <f>E101+E102</f>
        <v>54450.75</v>
      </c>
      <c r="F100" s="69">
        <f t="shared" si="18"/>
        <v>5526672.7999999998</v>
      </c>
    </row>
    <row r="101" spans="1:6" ht="36" customHeight="1" x14ac:dyDescent="0.25">
      <c r="A101" s="70" t="s">
        <v>166</v>
      </c>
      <c r="B101" s="51" t="s">
        <v>140</v>
      </c>
      <c r="C101" s="71" t="s">
        <v>624</v>
      </c>
      <c r="D101" s="20">
        <v>251500</v>
      </c>
      <c r="E101" s="20">
        <v>49990</v>
      </c>
      <c r="F101" s="69">
        <f t="shared" si="18"/>
        <v>201510</v>
      </c>
    </row>
    <row r="102" spans="1:6" ht="24" customHeight="1" x14ac:dyDescent="0.25">
      <c r="A102" s="70" t="s">
        <v>168</v>
      </c>
      <c r="B102" s="51" t="s">
        <v>140</v>
      </c>
      <c r="C102" s="71" t="s">
        <v>231</v>
      </c>
      <c r="D102" s="20">
        <v>5329623.55</v>
      </c>
      <c r="E102" s="20">
        <v>4460.75</v>
      </c>
      <c r="F102" s="69">
        <f t="shared" si="18"/>
        <v>5325162.8</v>
      </c>
    </row>
    <row r="103" spans="1:6" ht="36" customHeight="1" x14ac:dyDescent="0.25">
      <c r="A103" s="70" t="s">
        <v>444</v>
      </c>
      <c r="B103" s="58" t="s">
        <v>140</v>
      </c>
      <c r="C103" s="74" t="s">
        <v>626</v>
      </c>
      <c r="D103" s="69">
        <f>D104</f>
        <v>0</v>
      </c>
      <c r="E103" s="20">
        <f>E104</f>
        <v>0</v>
      </c>
      <c r="F103" s="69">
        <f t="shared" si="18"/>
        <v>0</v>
      </c>
    </row>
    <row r="104" spans="1:6" ht="13.2" x14ac:dyDescent="0.25">
      <c r="A104" s="70" t="s">
        <v>456</v>
      </c>
      <c r="B104" s="51" t="s">
        <v>140</v>
      </c>
      <c r="C104" s="71" t="s">
        <v>625</v>
      </c>
      <c r="D104" s="20">
        <v>0</v>
      </c>
      <c r="E104" s="20">
        <v>0</v>
      </c>
      <c r="F104" s="69">
        <f t="shared" si="18"/>
        <v>0</v>
      </c>
    </row>
    <row r="105" spans="1:6" ht="13.2" x14ac:dyDescent="0.25">
      <c r="A105" s="70" t="s">
        <v>170</v>
      </c>
      <c r="B105" s="51" t="s">
        <v>140</v>
      </c>
      <c r="C105" s="71" t="s">
        <v>627</v>
      </c>
      <c r="D105" s="20">
        <f>D106</f>
        <v>92473.75</v>
      </c>
      <c r="E105" s="20">
        <v>0</v>
      </c>
      <c r="F105" s="69">
        <f t="shared" si="18"/>
        <v>92473.75</v>
      </c>
    </row>
    <row r="106" spans="1:6" ht="24.6" customHeight="1" x14ac:dyDescent="0.25">
      <c r="A106" s="70" t="s">
        <v>176</v>
      </c>
      <c r="B106" s="51" t="s">
        <v>140</v>
      </c>
      <c r="C106" s="71" t="s">
        <v>628</v>
      </c>
      <c r="D106" s="20">
        <f>D107+D108+D109</f>
        <v>92473.75</v>
      </c>
      <c r="E106" s="20">
        <f>E107+E108+E109</f>
        <v>0</v>
      </c>
      <c r="F106" s="69">
        <f t="shared" si="18"/>
        <v>92473.75</v>
      </c>
    </row>
    <row r="107" spans="1:6" ht="36" customHeight="1" x14ac:dyDescent="0.25">
      <c r="A107" s="70" t="s">
        <v>178</v>
      </c>
      <c r="B107" s="51" t="s">
        <v>140</v>
      </c>
      <c r="C107" s="71" t="s">
        <v>629</v>
      </c>
      <c r="D107" s="20">
        <v>0</v>
      </c>
      <c r="E107" s="20">
        <v>0</v>
      </c>
      <c r="F107" s="69">
        <f t="shared" si="18"/>
        <v>0</v>
      </c>
    </row>
    <row r="108" spans="1:6" ht="21.6" customHeight="1" x14ac:dyDescent="0.25">
      <c r="A108" s="70" t="s">
        <v>180</v>
      </c>
      <c r="B108" s="51" t="s">
        <v>140</v>
      </c>
      <c r="C108" s="71" t="s">
        <v>630</v>
      </c>
      <c r="D108" s="20">
        <v>89473.75</v>
      </c>
      <c r="E108" s="20">
        <v>0</v>
      </c>
      <c r="F108" s="69">
        <f t="shared" si="18"/>
        <v>89473.75</v>
      </c>
    </row>
    <row r="109" spans="1:6" ht="21.6" customHeight="1" x14ac:dyDescent="0.25">
      <c r="A109" s="70" t="s">
        <v>182</v>
      </c>
      <c r="B109" s="51" t="s">
        <v>140</v>
      </c>
      <c r="C109" s="71" t="s">
        <v>798</v>
      </c>
      <c r="D109" s="20">
        <v>3000</v>
      </c>
      <c r="E109" s="20">
        <v>0</v>
      </c>
      <c r="F109" s="69">
        <f t="shared" si="18"/>
        <v>3000</v>
      </c>
    </row>
    <row r="110" spans="1:6" ht="30" customHeight="1" x14ac:dyDescent="0.25">
      <c r="A110" s="62" t="s">
        <v>232</v>
      </c>
      <c r="B110" s="54" t="s">
        <v>140</v>
      </c>
      <c r="C110" s="63" t="s">
        <v>233</v>
      </c>
      <c r="D110" s="64">
        <f>D118+D133+D126</f>
        <v>1437725</v>
      </c>
      <c r="E110" s="64">
        <f>E118+E133+E126</f>
        <v>0</v>
      </c>
      <c r="F110" s="69">
        <f t="shared" si="18"/>
        <v>1437725</v>
      </c>
    </row>
    <row r="111" spans="1:6" ht="69" customHeight="1" x14ac:dyDescent="0.25">
      <c r="A111" s="70" t="s">
        <v>144</v>
      </c>
      <c r="B111" s="51" t="s">
        <v>140</v>
      </c>
      <c r="C111" s="71" t="s">
        <v>234</v>
      </c>
      <c r="D111" s="20">
        <v>215000</v>
      </c>
      <c r="E111" s="20">
        <f>E112</f>
        <v>0</v>
      </c>
      <c r="F111" s="69">
        <f t="shared" si="18"/>
        <v>215000</v>
      </c>
    </row>
    <row r="112" spans="1:6" ht="39.6" customHeight="1" x14ac:dyDescent="0.25">
      <c r="A112" s="70" t="s">
        <v>154</v>
      </c>
      <c r="B112" s="51" t="s">
        <v>140</v>
      </c>
      <c r="C112" s="71" t="s">
        <v>235</v>
      </c>
      <c r="D112" s="20">
        <f>D120+D135+D128</f>
        <v>167125</v>
      </c>
      <c r="E112" s="20">
        <f>E120</f>
        <v>0</v>
      </c>
      <c r="F112" s="69">
        <f t="shared" si="18"/>
        <v>167125</v>
      </c>
    </row>
    <row r="113" spans="1:6" ht="55.2" customHeight="1" x14ac:dyDescent="0.25">
      <c r="A113" s="70" t="s">
        <v>158</v>
      </c>
      <c r="B113" s="51" t="s">
        <v>140</v>
      </c>
      <c r="C113" s="71" t="s">
        <v>236</v>
      </c>
      <c r="D113" s="20" t="e">
        <f>D121+#REF!</f>
        <v>#REF!</v>
      </c>
      <c r="E113" s="20">
        <f>E121</f>
        <v>0</v>
      </c>
      <c r="F113" s="69" t="e">
        <f t="shared" si="18"/>
        <v>#REF!</v>
      </c>
    </row>
    <row r="114" spans="1:6" ht="67.8" customHeight="1" x14ac:dyDescent="0.25">
      <c r="A114" s="70" t="s">
        <v>237</v>
      </c>
      <c r="B114" s="51" t="s">
        <v>140</v>
      </c>
      <c r="C114" s="71" t="s">
        <v>238</v>
      </c>
      <c r="D114" s="20">
        <f>D122+D136+D129</f>
        <v>150000</v>
      </c>
      <c r="E114" s="20">
        <v>0</v>
      </c>
      <c r="F114" s="69">
        <f t="shared" si="18"/>
        <v>150000</v>
      </c>
    </row>
    <row r="115" spans="1:6" ht="38.4" customHeight="1" x14ac:dyDescent="0.25">
      <c r="A115" s="70" t="s">
        <v>162</v>
      </c>
      <c r="B115" s="51" t="s">
        <v>140</v>
      </c>
      <c r="C115" s="71" t="s">
        <v>239</v>
      </c>
      <c r="D115" s="20">
        <f>D116</f>
        <v>1270600</v>
      </c>
      <c r="E115" s="20">
        <v>0</v>
      </c>
      <c r="F115" s="69">
        <f t="shared" si="18"/>
        <v>1270600</v>
      </c>
    </row>
    <row r="116" spans="1:6" ht="37.200000000000003" customHeight="1" x14ac:dyDescent="0.25">
      <c r="A116" s="70" t="s">
        <v>164</v>
      </c>
      <c r="B116" s="51" t="s">
        <v>140</v>
      </c>
      <c r="C116" s="71" t="s">
        <v>240</v>
      </c>
      <c r="D116" s="20">
        <f>D117</f>
        <v>1270600</v>
      </c>
      <c r="E116" s="20">
        <v>0</v>
      </c>
      <c r="F116" s="69">
        <f t="shared" si="18"/>
        <v>1270600</v>
      </c>
    </row>
    <row r="117" spans="1:6" ht="18" customHeight="1" x14ac:dyDescent="0.25">
      <c r="A117" s="70" t="s">
        <v>168</v>
      </c>
      <c r="B117" s="51" t="s">
        <v>140</v>
      </c>
      <c r="C117" s="71" t="s">
        <v>241</v>
      </c>
      <c r="D117" s="20">
        <f>D125+D132</f>
        <v>1270600</v>
      </c>
      <c r="E117" s="20">
        <v>0</v>
      </c>
      <c r="F117" s="69">
        <f t="shared" si="18"/>
        <v>1270600</v>
      </c>
    </row>
    <row r="118" spans="1:6" ht="48" customHeight="1" x14ac:dyDescent="0.25">
      <c r="A118" s="62" t="s">
        <v>242</v>
      </c>
      <c r="B118" s="54" t="s">
        <v>140</v>
      </c>
      <c r="C118" s="63" t="s">
        <v>243</v>
      </c>
      <c r="D118" s="64">
        <f>D119+D123</f>
        <v>142125</v>
      </c>
      <c r="E118" s="64">
        <f>E119</f>
        <v>0</v>
      </c>
      <c r="F118" s="69">
        <f t="shared" si="18"/>
        <v>142125</v>
      </c>
    </row>
    <row r="119" spans="1:6" ht="70.8" customHeight="1" x14ac:dyDescent="0.25">
      <c r="A119" s="70" t="s">
        <v>144</v>
      </c>
      <c r="B119" s="51" t="s">
        <v>140</v>
      </c>
      <c r="C119" s="71" t="s">
        <v>244</v>
      </c>
      <c r="D119" s="20">
        <f>D120</f>
        <v>17125</v>
      </c>
      <c r="E119" s="20">
        <f>E120</f>
        <v>0</v>
      </c>
      <c r="F119" s="69">
        <f t="shared" si="18"/>
        <v>17125</v>
      </c>
    </row>
    <row r="120" spans="1:6" ht="41.4" customHeight="1" x14ac:dyDescent="0.25">
      <c r="A120" s="70" t="s">
        <v>154</v>
      </c>
      <c r="B120" s="51" t="s">
        <v>140</v>
      </c>
      <c r="C120" s="71" t="s">
        <v>245</v>
      </c>
      <c r="D120" s="20">
        <f>D121+D122</f>
        <v>17125</v>
      </c>
      <c r="E120" s="20">
        <f>E121</f>
        <v>0</v>
      </c>
      <c r="F120" s="69">
        <f t="shared" si="18"/>
        <v>17125</v>
      </c>
    </row>
    <row r="121" spans="1:6" ht="49.8" customHeight="1" x14ac:dyDescent="0.25">
      <c r="A121" s="70" t="s">
        <v>158</v>
      </c>
      <c r="B121" s="51" t="s">
        <v>140</v>
      </c>
      <c r="C121" s="71" t="s">
        <v>246</v>
      </c>
      <c r="D121" s="20">
        <v>17125</v>
      </c>
      <c r="E121" s="20">
        <v>0</v>
      </c>
      <c r="F121" s="69">
        <f t="shared" si="18"/>
        <v>17125</v>
      </c>
    </row>
    <row r="122" spans="1:6" ht="71.400000000000006" customHeight="1" x14ac:dyDescent="0.25">
      <c r="A122" s="70" t="s">
        <v>237</v>
      </c>
      <c r="B122" s="51" t="s">
        <v>140</v>
      </c>
      <c r="C122" s="71" t="s">
        <v>247</v>
      </c>
      <c r="D122" s="20">
        <v>0</v>
      </c>
      <c r="E122" s="20">
        <v>0</v>
      </c>
      <c r="F122" s="69">
        <f t="shared" si="18"/>
        <v>0</v>
      </c>
    </row>
    <row r="123" spans="1:6" ht="40.799999999999997" customHeight="1" x14ac:dyDescent="0.25">
      <c r="A123" s="70" t="s">
        <v>162</v>
      </c>
      <c r="B123" s="51" t="s">
        <v>140</v>
      </c>
      <c r="C123" s="71" t="s">
        <v>248</v>
      </c>
      <c r="D123" s="20">
        <f>D124</f>
        <v>125000</v>
      </c>
      <c r="E123" s="20">
        <v>0</v>
      </c>
      <c r="F123" s="69">
        <f t="shared" si="18"/>
        <v>125000</v>
      </c>
    </row>
    <row r="124" spans="1:6" ht="39" customHeight="1" x14ac:dyDescent="0.25">
      <c r="A124" s="70" t="s">
        <v>164</v>
      </c>
      <c r="B124" s="51" t="s">
        <v>140</v>
      </c>
      <c r="C124" s="71" t="s">
        <v>249</v>
      </c>
      <c r="D124" s="20">
        <f>D125</f>
        <v>125000</v>
      </c>
      <c r="E124" s="20">
        <v>0</v>
      </c>
      <c r="F124" s="69">
        <f t="shared" si="18"/>
        <v>125000</v>
      </c>
    </row>
    <row r="125" spans="1:6" ht="21" customHeight="1" x14ac:dyDescent="0.25">
      <c r="A125" s="70" t="s">
        <v>168</v>
      </c>
      <c r="B125" s="51" t="s">
        <v>140</v>
      </c>
      <c r="C125" s="71" t="s">
        <v>250</v>
      </c>
      <c r="D125" s="20">
        <v>125000</v>
      </c>
      <c r="E125" s="20">
        <v>0</v>
      </c>
      <c r="F125" s="69">
        <f t="shared" si="18"/>
        <v>125000</v>
      </c>
    </row>
    <row r="126" spans="1:6" ht="53.4" customHeight="1" x14ac:dyDescent="0.25">
      <c r="A126" s="70" t="s">
        <v>804</v>
      </c>
      <c r="B126" s="51" t="s">
        <v>140</v>
      </c>
      <c r="C126" s="71" t="s">
        <v>797</v>
      </c>
      <c r="D126" s="20">
        <f>D127+D130</f>
        <v>1175600</v>
      </c>
      <c r="E126" s="20">
        <f>E127+E130</f>
        <v>0</v>
      </c>
      <c r="F126" s="69">
        <f t="shared" si="18"/>
        <v>1175600</v>
      </c>
    </row>
    <row r="127" spans="1:6" ht="76.8" customHeight="1" x14ac:dyDescent="0.25">
      <c r="A127" s="70" t="s">
        <v>144</v>
      </c>
      <c r="B127" s="51" t="s">
        <v>140</v>
      </c>
      <c r="C127" s="71" t="s">
        <v>796</v>
      </c>
      <c r="D127" s="20">
        <f>D128</f>
        <v>30000</v>
      </c>
      <c r="E127" s="20">
        <f>E128</f>
        <v>0</v>
      </c>
      <c r="F127" s="69">
        <f t="shared" si="18"/>
        <v>30000</v>
      </c>
    </row>
    <row r="128" spans="1:6" ht="38.4" customHeight="1" x14ac:dyDescent="0.25">
      <c r="A128" s="70" t="s">
        <v>154</v>
      </c>
      <c r="B128" s="51" t="s">
        <v>140</v>
      </c>
      <c r="C128" s="71" t="s">
        <v>795</v>
      </c>
      <c r="D128" s="20">
        <f>D129</f>
        <v>30000</v>
      </c>
      <c r="E128" s="20">
        <f>E129</f>
        <v>0</v>
      </c>
      <c r="F128" s="69">
        <f t="shared" si="18"/>
        <v>30000</v>
      </c>
    </row>
    <row r="129" spans="1:6" ht="75.599999999999994" customHeight="1" x14ac:dyDescent="0.25">
      <c r="A129" s="70" t="s">
        <v>237</v>
      </c>
      <c r="B129" s="51" t="s">
        <v>140</v>
      </c>
      <c r="C129" s="71" t="s">
        <v>794</v>
      </c>
      <c r="D129" s="20">
        <v>30000</v>
      </c>
      <c r="E129" s="20">
        <v>0</v>
      </c>
      <c r="F129" s="69">
        <f>D129-E129</f>
        <v>30000</v>
      </c>
    </row>
    <row r="130" spans="1:6" ht="34.799999999999997" customHeight="1" x14ac:dyDescent="0.25">
      <c r="A130" s="70" t="s">
        <v>162</v>
      </c>
      <c r="B130" s="51" t="s">
        <v>140</v>
      </c>
      <c r="C130" s="71" t="s">
        <v>793</v>
      </c>
      <c r="D130" s="20">
        <f>D131</f>
        <v>1145600</v>
      </c>
      <c r="E130" s="20">
        <f>E131</f>
        <v>0</v>
      </c>
      <c r="F130" s="69">
        <f t="shared" ref="F130:F132" si="20">D130-E130</f>
        <v>1145600</v>
      </c>
    </row>
    <row r="131" spans="1:6" ht="43.2" customHeight="1" x14ac:dyDescent="0.25">
      <c r="A131" s="70" t="s">
        <v>164</v>
      </c>
      <c r="B131" s="51" t="s">
        <v>140</v>
      </c>
      <c r="C131" s="71" t="s">
        <v>792</v>
      </c>
      <c r="D131" s="20">
        <f>D132</f>
        <v>1145600</v>
      </c>
      <c r="E131" s="20">
        <f>E132</f>
        <v>0</v>
      </c>
      <c r="F131" s="69">
        <f t="shared" si="20"/>
        <v>1145600</v>
      </c>
    </row>
    <row r="132" spans="1:6" ht="25.8" customHeight="1" x14ac:dyDescent="0.25">
      <c r="A132" s="70" t="s">
        <v>168</v>
      </c>
      <c r="B132" s="51" t="s">
        <v>140</v>
      </c>
      <c r="C132" s="71" t="s">
        <v>791</v>
      </c>
      <c r="D132" s="20">
        <v>1145600</v>
      </c>
      <c r="E132" s="20">
        <v>0</v>
      </c>
      <c r="F132" s="69">
        <f t="shared" si="20"/>
        <v>1145600</v>
      </c>
    </row>
    <row r="133" spans="1:6" ht="40.200000000000003" customHeight="1" x14ac:dyDescent="0.25">
      <c r="A133" s="62" t="s">
        <v>251</v>
      </c>
      <c r="B133" s="54" t="s">
        <v>140</v>
      </c>
      <c r="C133" s="63" t="s">
        <v>252</v>
      </c>
      <c r="D133" s="64">
        <f>D134</f>
        <v>120000</v>
      </c>
      <c r="E133" s="64">
        <v>0</v>
      </c>
      <c r="F133" s="69">
        <f t="shared" si="18"/>
        <v>120000</v>
      </c>
    </row>
    <row r="134" spans="1:6" ht="71.400000000000006" customHeight="1" x14ac:dyDescent="0.25">
      <c r="A134" s="70" t="s">
        <v>144</v>
      </c>
      <c r="B134" s="51" t="s">
        <v>140</v>
      </c>
      <c r="C134" s="71" t="s">
        <v>253</v>
      </c>
      <c r="D134" s="20">
        <f>D135</f>
        <v>120000</v>
      </c>
      <c r="E134" s="20">
        <v>0</v>
      </c>
      <c r="F134" s="69">
        <f t="shared" si="18"/>
        <v>120000</v>
      </c>
    </row>
    <row r="135" spans="1:6" ht="36" customHeight="1" x14ac:dyDescent="0.25">
      <c r="A135" s="70" t="s">
        <v>154</v>
      </c>
      <c r="B135" s="51" t="s">
        <v>140</v>
      </c>
      <c r="C135" s="71" t="s">
        <v>254</v>
      </c>
      <c r="D135" s="20">
        <f>D136</f>
        <v>120000</v>
      </c>
      <c r="E135" s="20">
        <v>0</v>
      </c>
      <c r="F135" s="69">
        <f t="shared" si="18"/>
        <v>120000</v>
      </c>
    </row>
    <row r="136" spans="1:6" ht="69" customHeight="1" x14ac:dyDescent="0.25">
      <c r="A136" s="70" t="s">
        <v>237</v>
      </c>
      <c r="B136" s="51" t="s">
        <v>140</v>
      </c>
      <c r="C136" s="71" t="s">
        <v>255</v>
      </c>
      <c r="D136" s="20">
        <v>120000</v>
      </c>
      <c r="E136" s="20">
        <v>0</v>
      </c>
      <c r="F136" s="69">
        <f t="shared" si="18"/>
        <v>120000</v>
      </c>
    </row>
    <row r="137" spans="1:6" ht="13.2" x14ac:dyDescent="0.25">
      <c r="A137" s="62" t="s">
        <v>256</v>
      </c>
      <c r="B137" s="54" t="s">
        <v>140</v>
      </c>
      <c r="C137" s="63" t="s">
        <v>257</v>
      </c>
      <c r="D137" s="64">
        <f>D138+D142+D145</f>
        <v>15355363.260000002</v>
      </c>
      <c r="E137" s="64">
        <f>E145</f>
        <v>0</v>
      </c>
      <c r="F137" s="69">
        <f t="shared" si="18"/>
        <v>15355363.260000002</v>
      </c>
    </row>
    <row r="138" spans="1:6" ht="43.2" customHeight="1" x14ac:dyDescent="0.25">
      <c r="A138" s="70" t="s">
        <v>162</v>
      </c>
      <c r="B138" s="51" t="s">
        <v>140</v>
      </c>
      <c r="C138" s="71" t="s">
        <v>258</v>
      </c>
      <c r="D138" s="20">
        <f>D154+D158+D162</f>
        <v>15007663.260000002</v>
      </c>
      <c r="E138" s="20">
        <v>0</v>
      </c>
      <c r="F138" s="69">
        <f t="shared" si="18"/>
        <v>15007663.260000002</v>
      </c>
    </row>
    <row r="139" spans="1:6" ht="42" customHeight="1" x14ac:dyDescent="0.25">
      <c r="A139" s="70" t="s">
        <v>164</v>
      </c>
      <c r="B139" s="51" t="s">
        <v>140</v>
      </c>
      <c r="C139" s="71" t="s">
        <v>259</v>
      </c>
      <c r="D139" s="20">
        <f>D155+D159+D163</f>
        <v>15007663.260000002</v>
      </c>
      <c r="E139" s="20">
        <v>0</v>
      </c>
      <c r="F139" s="69">
        <f t="shared" si="18"/>
        <v>15007663.260000002</v>
      </c>
    </row>
    <row r="140" spans="1:6" ht="18.600000000000001" customHeight="1" x14ac:dyDescent="0.25">
      <c r="A140" s="70" t="s">
        <v>168</v>
      </c>
      <c r="B140" s="51" t="s">
        <v>140</v>
      </c>
      <c r="C140" s="71" t="s">
        <v>260</v>
      </c>
      <c r="D140" s="20">
        <f>D156+D160+D164</f>
        <v>15007663.260000002</v>
      </c>
      <c r="E140" s="20">
        <v>0</v>
      </c>
      <c r="F140" s="69">
        <f t="shared" si="18"/>
        <v>15007663.260000002</v>
      </c>
    </row>
    <row r="141" spans="1:6" ht="61.2" customHeight="1" x14ac:dyDescent="0.25">
      <c r="A141" s="70" t="s">
        <v>261</v>
      </c>
      <c r="B141" s="51" t="s">
        <v>140</v>
      </c>
      <c r="C141" s="71" t="s">
        <v>262</v>
      </c>
      <c r="D141" s="20">
        <f>D165</f>
        <v>0</v>
      </c>
      <c r="E141" s="20">
        <v>0</v>
      </c>
      <c r="F141" s="69">
        <f t="shared" si="18"/>
        <v>0</v>
      </c>
    </row>
    <row r="142" spans="1:6" ht="39.6" customHeight="1" x14ac:dyDescent="0.25">
      <c r="A142" s="70" t="s">
        <v>263</v>
      </c>
      <c r="B142" s="51" t="s">
        <v>140</v>
      </c>
      <c r="C142" s="71" t="s">
        <v>264</v>
      </c>
      <c r="D142" s="20">
        <v>0</v>
      </c>
      <c r="E142" s="20">
        <v>0</v>
      </c>
      <c r="F142" s="69">
        <f t="shared" si="18"/>
        <v>0</v>
      </c>
    </row>
    <row r="143" spans="1:6" ht="21" customHeight="1" x14ac:dyDescent="0.25">
      <c r="A143" s="70" t="s">
        <v>265</v>
      </c>
      <c r="B143" s="51" t="s">
        <v>140</v>
      </c>
      <c r="C143" s="71" t="s">
        <v>266</v>
      </c>
      <c r="D143" s="20">
        <f>D144</f>
        <v>0</v>
      </c>
      <c r="E143" s="20">
        <v>0</v>
      </c>
      <c r="F143" s="69">
        <f t="shared" si="18"/>
        <v>0</v>
      </c>
    </row>
    <row r="144" spans="1:6" ht="29.4" customHeight="1" x14ac:dyDescent="0.25">
      <c r="A144" s="70" t="s">
        <v>267</v>
      </c>
      <c r="B144" s="51" t="s">
        <v>140</v>
      </c>
      <c r="C144" s="71" t="s">
        <v>268</v>
      </c>
      <c r="D144" s="20">
        <f>D168</f>
        <v>0</v>
      </c>
      <c r="E144" s="20">
        <v>0</v>
      </c>
      <c r="F144" s="69">
        <f t="shared" si="18"/>
        <v>0</v>
      </c>
    </row>
    <row r="145" spans="1:7" ht="18.600000000000001" customHeight="1" x14ac:dyDescent="0.25">
      <c r="A145" s="70" t="s">
        <v>170</v>
      </c>
      <c r="B145" s="51" t="s">
        <v>140</v>
      </c>
      <c r="C145" s="71" t="s">
        <v>269</v>
      </c>
      <c r="D145" s="20">
        <f>D146</f>
        <v>347700</v>
      </c>
      <c r="E145" s="20">
        <v>0</v>
      </c>
      <c r="F145" s="69">
        <f t="shared" si="18"/>
        <v>347700</v>
      </c>
    </row>
    <row r="146" spans="1:7" ht="57.6" customHeight="1" x14ac:dyDescent="0.25">
      <c r="A146" s="70" t="s">
        <v>270</v>
      </c>
      <c r="B146" s="51" t="s">
        <v>140</v>
      </c>
      <c r="C146" s="71" t="s">
        <v>271</v>
      </c>
      <c r="D146" s="20">
        <f>D151+D170</f>
        <v>347700</v>
      </c>
      <c r="E146" s="20">
        <v>0</v>
      </c>
      <c r="F146" s="69">
        <f t="shared" si="18"/>
        <v>347700</v>
      </c>
    </row>
    <row r="147" spans="1:7" ht="60.6" customHeight="1" x14ac:dyDescent="0.25">
      <c r="A147" s="70" t="s">
        <v>272</v>
      </c>
      <c r="B147" s="51" t="s">
        <v>140</v>
      </c>
      <c r="C147" s="71" t="s">
        <v>273</v>
      </c>
      <c r="D147" s="20">
        <f>D171</f>
        <v>192000</v>
      </c>
      <c r="E147" s="20">
        <v>0</v>
      </c>
      <c r="F147" s="69">
        <f t="shared" si="18"/>
        <v>192000</v>
      </c>
      <c r="G147" s="29"/>
    </row>
    <row r="148" spans="1:7" ht="67.2" customHeight="1" x14ac:dyDescent="0.25">
      <c r="A148" s="70" t="s">
        <v>274</v>
      </c>
      <c r="B148" s="51" t="s">
        <v>140</v>
      </c>
      <c r="C148" s="71" t="s">
        <v>275</v>
      </c>
      <c r="D148" s="20">
        <f>D152</f>
        <v>155700</v>
      </c>
      <c r="E148" s="20">
        <v>0</v>
      </c>
      <c r="F148" s="69">
        <f t="shared" si="18"/>
        <v>155700</v>
      </c>
    </row>
    <row r="149" spans="1:7" ht="13.2" x14ac:dyDescent="0.25">
      <c r="A149" s="62" t="s">
        <v>276</v>
      </c>
      <c r="B149" s="54" t="s">
        <v>140</v>
      </c>
      <c r="C149" s="63" t="s">
        <v>277</v>
      </c>
      <c r="D149" s="64">
        <f>D150</f>
        <v>155700</v>
      </c>
      <c r="E149" s="64">
        <v>0</v>
      </c>
      <c r="F149" s="69">
        <f t="shared" si="18"/>
        <v>155700</v>
      </c>
    </row>
    <row r="150" spans="1:7" ht="19.8" customHeight="1" x14ac:dyDescent="0.25">
      <c r="A150" s="70" t="s">
        <v>170</v>
      </c>
      <c r="B150" s="51" t="s">
        <v>140</v>
      </c>
      <c r="C150" s="71" t="s">
        <v>278</v>
      </c>
      <c r="D150" s="20">
        <f>D151</f>
        <v>155700</v>
      </c>
      <c r="E150" s="20">
        <v>0</v>
      </c>
      <c r="F150" s="69">
        <f t="shared" si="18"/>
        <v>155700</v>
      </c>
    </row>
    <row r="151" spans="1:7" ht="60" customHeight="1" x14ac:dyDescent="0.25">
      <c r="A151" s="70" t="s">
        <v>270</v>
      </c>
      <c r="B151" s="51" t="s">
        <v>140</v>
      </c>
      <c r="C151" s="71" t="s">
        <v>279</v>
      </c>
      <c r="D151" s="20">
        <f>D152</f>
        <v>155700</v>
      </c>
      <c r="E151" s="20">
        <v>0</v>
      </c>
      <c r="F151" s="69">
        <f t="shared" si="18"/>
        <v>155700</v>
      </c>
    </row>
    <row r="152" spans="1:7" ht="70.2" customHeight="1" x14ac:dyDescent="0.25">
      <c r="A152" s="70" t="s">
        <v>274</v>
      </c>
      <c r="B152" s="51" t="s">
        <v>140</v>
      </c>
      <c r="C152" s="71" t="s">
        <v>280</v>
      </c>
      <c r="D152" s="20">
        <v>155700</v>
      </c>
      <c r="E152" s="20">
        <v>0</v>
      </c>
      <c r="F152" s="69">
        <f t="shared" si="18"/>
        <v>155700</v>
      </c>
    </row>
    <row r="153" spans="1:7" ht="19.2" customHeight="1" x14ac:dyDescent="0.25">
      <c r="A153" s="62" t="s">
        <v>281</v>
      </c>
      <c r="B153" s="54" t="s">
        <v>140</v>
      </c>
      <c r="C153" s="63" t="s">
        <v>282</v>
      </c>
      <c r="D153" s="64">
        <f>D154</f>
        <v>4446502</v>
      </c>
      <c r="E153" s="64">
        <v>0</v>
      </c>
      <c r="F153" s="69">
        <f t="shared" ref="F153:F219" si="21">D153-E153</f>
        <v>4446502</v>
      </c>
    </row>
    <row r="154" spans="1:7" ht="33.6" customHeight="1" x14ac:dyDescent="0.25">
      <c r="A154" s="70" t="s">
        <v>162</v>
      </c>
      <c r="B154" s="51" t="s">
        <v>140</v>
      </c>
      <c r="C154" s="71" t="s">
        <v>283</v>
      </c>
      <c r="D154" s="20">
        <f>D155</f>
        <v>4446502</v>
      </c>
      <c r="E154" s="20">
        <v>0</v>
      </c>
      <c r="F154" s="69">
        <f t="shared" si="21"/>
        <v>4446502</v>
      </c>
    </row>
    <row r="155" spans="1:7" ht="36.6" customHeight="1" x14ac:dyDescent="0.25">
      <c r="A155" s="70" t="s">
        <v>164</v>
      </c>
      <c r="B155" s="51" t="s">
        <v>140</v>
      </c>
      <c r="C155" s="71" t="s">
        <v>284</v>
      </c>
      <c r="D155" s="20">
        <f>D156</f>
        <v>4446502</v>
      </c>
      <c r="E155" s="20">
        <v>0</v>
      </c>
      <c r="F155" s="69">
        <f t="shared" si="21"/>
        <v>4446502</v>
      </c>
    </row>
    <row r="156" spans="1:7" ht="23.4" customHeight="1" x14ac:dyDescent="0.25">
      <c r="A156" s="70" t="s">
        <v>168</v>
      </c>
      <c r="B156" s="51" t="s">
        <v>140</v>
      </c>
      <c r="C156" s="71" t="s">
        <v>285</v>
      </c>
      <c r="D156" s="20">
        <v>4446502</v>
      </c>
      <c r="E156" s="20">
        <v>0</v>
      </c>
      <c r="F156" s="69">
        <f t="shared" si="21"/>
        <v>4446502</v>
      </c>
    </row>
    <row r="157" spans="1:7" ht="27.6" customHeight="1" x14ac:dyDescent="0.25">
      <c r="A157" s="62" t="s">
        <v>286</v>
      </c>
      <c r="B157" s="54" t="s">
        <v>140</v>
      </c>
      <c r="C157" s="63" t="s">
        <v>287</v>
      </c>
      <c r="D157" s="64">
        <f>D158</f>
        <v>10003736.720000001</v>
      </c>
      <c r="E157" s="64">
        <v>0</v>
      </c>
      <c r="F157" s="69">
        <f t="shared" si="21"/>
        <v>10003736.720000001</v>
      </c>
    </row>
    <row r="158" spans="1:7" ht="43.8" customHeight="1" x14ac:dyDescent="0.25">
      <c r="A158" s="70" t="s">
        <v>162</v>
      </c>
      <c r="B158" s="51" t="s">
        <v>140</v>
      </c>
      <c r="C158" s="71" t="s">
        <v>288</v>
      </c>
      <c r="D158" s="20">
        <f>D159</f>
        <v>10003736.720000001</v>
      </c>
      <c r="E158" s="20">
        <v>0</v>
      </c>
      <c r="F158" s="69">
        <f t="shared" si="21"/>
        <v>10003736.720000001</v>
      </c>
    </row>
    <row r="159" spans="1:7" ht="39" customHeight="1" x14ac:dyDescent="0.25">
      <c r="A159" s="70" t="s">
        <v>164</v>
      </c>
      <c r="B159" s="51" t="s">
        <v>140</v>
      </c>
      <c r="C159" s="71" t="s">
        <v>289</v>
      </c>
      <c r="D159" s="20">
        <f>D160</f>
        <v>10003736.720000001</v>
      </c>
      <c r="E159" s="20">
        <v>0</v>
      </c>
      <c r="F159" s="69">
        <f t="shared" si="21"/>
        <v>10003736.720000001</v>
      </c>
    </row>
    <row r="160" spans="1:7" ht="19.2" customHeight="1" x14ac:dyDescent="0.25">
      <c r="A160" s="70" t="s">
        <v>168</v>
      </c>
      <c r="B160" s="51" t="s">
        <v>140</v>
      </c>
      <c r="C160" s="71" t="s">
        <v>290</v>
      </c>
      <c r="D160" s="20">
        <v>10003736.720000001</v>
      </c>
      <c r="E160" s="20">
        <v>0</v>
      </c>
      <c r="F160" s="69">
        <f t="shared" si="21"/>
        <v>10003736.720000001</v>
      </c>
    </row>
    <row r="161" spans="1:6" ht="27.6" customHeight="1" x14ac:dyDescent="0.25">
      <c r="A161" s="62" t="s">
        <v>291</v>
      </c>
      <c r="B161" s="54" t="s">
        <v>140</v>
      </c>
      <c r="C161" s="63" t="s">
        <v>292</v>
      </c>
      <c r="D161" s="64">
        <f>D162+D169</f>
        <v>749424.54</v>
      </c>
      <c r="E161" s="64">
        <v>0</v>
      </c>
      <c r="F161" s="69">
        <f t="shared" si="21"/>
        <v>749424.54</v>
      </c>
    </row>
    <row r="162" spans="1:6" ht="40.200000000000003" customHeight="1" x14ac:dyDescent="0.25">
      <c r="A162" s="70" t="s">
        <v>162</v>
      </c>
      <c r="B162" s="51" t="s">
        <v>140</v>
      </c>
      <c r="C162" s="71" t="s">
        <v>293</v>
      </c>
      <c r="D162" s="20">
        <f>D163</f>
        <v>557424.54</v>
      </c>
      <c r="E162" s="20">
        <v>0</v>
      </c>
      <c r="F162" s="69">
        <f t="shared" si="21"/>
        <v>557424.54</v>
      </c>
    </row>
    <row r="163" spans="1:6" ht="45.6" customHeight="1" x14ac:dyDescent="0.25">
      <c r="A163" s="70" t="s">
        <v>164</v>
      </c>
      <c r="B163" s="51" t="s">
        <v>140</v>
      </c>
      <c r="C163" s="71" t="s">
        <v>294</v>
      </c>
      <c r="D163" s="20">
        <f>D164+D165</f>
        <v>557424.54</v>
      </c>
      <c r="E163" s="20">
        <v>0</v>
      </c>
      <c r="F163" s="69">
        <f t="shared" si="21"/>
        <v>557424.54</v>
      </c>
    </row>
    <row r="164" spans="1:6" ht="27" customHeight="1" x14ac:dyDescent="0.25">
      <c r="A164" s="70" t="s">
        <v>168</v>
      </c>
      <c r="B164" s="51" t="s">
        <v>140</v>
      </c>
      <c r="C164" s="71" t="s">
        <v>631</v>
      </c>
      <c r="D164" s="20">
        <v>557424.54</v>
      </c>
      <c r="E164" s="20">
        <v>0</v>
      </c>
      <c r="F164" s="69">
        <f t="shared" si="21"/>
        <v>557424.54</v>
      </c>
    </row>
    <row r="165" spans="1:6" ht="68.400000000000006" customHeight="1" x14ac:dyDescent="0.25">
      <c r="A165" s="70" t="s">
        <v>261</v>
      </c>
      <c r="B165" s="51" t="s">
        <v>140</v>
      </c>
      <c r="C165" s="71" t="s">
        <v>295</v>
      </c>
      <c r="D165" s="20">
        <v>0</v>
      </c>
      <c r="E165" s="20">
        <v>0</v>
      </c>
      <c r="F165" s="69">
        <f t="shared" si="21"/>
        <v>0</v>
      </c>
    </row>
    <row r="166" spans="1:6" ht="39" customHeight="1" x14ac:dyDescent="0.25">
      <c r="A166" s="70" t="s">
        <v>263</v>
      </c>
      <c r="B166" s="51" t="s">
        <v>140</v>
      </c>
      <c r="C166" s="71" t="s">
        <v>296</v>
      </c>
      <c r="D166" s="20">
        <f>D167</f>
        <v>0</v>
      </c>
      <c r="E166" s="20">
        <v>0</v>
      </c>
      <c r="F166" s="69">
        <f t="shared" si="21"/>
        <v>0</v>
      </c>
    </row>
    <row r="167" spans="1:6" ht="25.8" customHeight="1" x14ac:dyDescent="0.25">
      <c r="A167" s="70" t="s">
        <v>265</v>
      </c>
      <c r="B167" s="51" t="s">
        <v>140</v>
      </c>
      <c r="C167" s="71" t="s">
        <v>297</v>
      </c>
      <c r="D167" s="20">
        <f>D168</f>
        <v>0</v>
      </c>
      <c r="E167" s="20">
        <v>0</v>
      </c>
      <c r="F167" s="69">
        <f t="shared" si="21"/>
        <v>0</v>
      </c>
    </row>
    <row r="168" spans="1:6" ht="33.6" customHeight="1" x14ac:dyDescent="0.25">
      <c r="A168" s="70" t="s">
        <v>267</v>
      </c>
      <c r="B168" s="51" t="s">
        <v>140</v>
      </c>
      <c r="C168" s="71" t="s">
        <v>298</v>
      </c>
      <c r="D168" s="20">
        <v>0</v>
      </c>
      <c r="E168" s="20">
        <v>0</v>
      </c>
      <c r="F168" s="69">
        <f t="shared" si="21"/>
        <v>0</v>
      </c>
    </row>
    <row r="169" spans="1:6" ht="24" customHeight="1" x14ac:dyDescent="0.25">
      <c r="A169" s="70" t="s">
        <v>170</v>
      </c>
      <c r="B169" s="51" t="s">
        <v>140</v>
      </c>
      <c r="C169" s="71" t="s">
        <v>299</v>
      </c>
      <c r="D169" s="20">
        <f>D170</f>
        <v>192000</v>
      </c>
      <c r="E169" s="20">
        <v>0</v>
      </c>
      <c r="F169" s="69">
        <f t="shared" si="21"/>
        <v>192000</v>
      </c>
    </row>
    <row r="170" spans="1:6" ht="60.6" customHeight="1" x14ac:dyDescent="0.25">
      <c r="A170" s="70" t="s">
        <v>270</v>
      </c>
      <c r="B170" s="51" t="s">
        <v>140</v>
      </c>
      <c r="C170" s="71" t="s">
        <v>300</v>
      </c>
      <c r="D170" s="20">
        <f>D171</f>
        <v>192000</v>
      </c>
      <c r="E170" s="20">
        <v>0</v>
      </c>
      <c r="F170" s="69">
        <f t="shared" si="21"/>
        <v>192000</v>
      </c>
    </row>
    <row r="171" spans="1:6" ht="60.6" customHeight="1" x14ac:dyDescent="0.25">
      <c r="A171" s="70" t="s">
        <v>272</v>
      </c>
      <c r="B171" s="51" t="s">
        <v>140</v>
      </c>
      <c r="C171" s="71" t="s">
        <v>301</v>
      </c>
      <c r="D171" s="20">
        <v>192000</v>
      </c>
      <c r="E171" s="20">
        <v>0</v>
      </c>
      <c r="F171" s="69">
        <f t="shared" si="21"/>
        <v>192000</v>
      </c>
    </row>
    <row r="172" spans="1:6" ht="33.6" customHeight="1" x14ac:dyDescent="0.25">
      <c r="A172" s="62" t="s">
        <v>302</v>
      </c>
      <c r="B172" s="54" t="s">
        <v>140</v>
      </c>
      <c r="C172" s="63" t="s">
        <v>303</v>
      </c>
      <c r="D172" s="64">
        <f>D184+D188+D196+D201</f>
        <v>64229354</v>
      </c>
      <c r="E172" s="64">
        <f t="shared" ref="E172" si="22">E184+E188+E196+E201</f>
        <v>2704510.71</v>
      </c>
      <c r="F172" s="69">
        <f t="shared" si="21"/>
        <v>61524843.289999999</v>
      </c>
    </row>
    <row r="173" spans="1:6" ht="42" customHeight="1" x14ac:dyDescent="0.25">
      <c r="A173" s="70" t="s">
        <v>162</v>
      </c>
      <c r="B173" s="51" t="s">
        <v>140</v>
      </c>
      <c r="C173" s="71" t="s">
        <v>304</v>
      </c>
      <c r="D173" s="20">
        <f>D185+D189+D197</f>
        <v>40853746.870000005</v>
      </c>
      <c r="E173" s="20">
        <f>E185+E189+E197</f>
        <v>7856.64</v>
      </c>
      <c r="F173" s="69">
        <f t="shared" si="21"/>
        <v>40845890.230000004</v>
      </c>
    </row>
    <row r="174" spans="1:6" ht="39.6" customHeight="1" x14ac:dyDescent="0.25">
      <c r="A174" s="70" t="s">
        <v>164</v>
      </c>
      <c r="B174" s="51" t="s">
        <v>140</v>
      </c>
      <c r="C174" s="71" t="s">
        <v>305</v>
      </c>
      <c r="D174" s="20">
        <f>D175+D176</f>
        <v>40853746.870000005</v>
      </c>
      <c r="E174" s="20">
        <f>E175+E176</f>
        <v>7856.64</v>
      </c>
      <c r="F174" s="69">
        <f t="shared" si="21"/>
        <v>40845890.230000004</v>
      </c>
    </row>
    <row r="175" spans="1:6" ht="13.2" x14ac:dyDescent="0.25">
      <c r="A175" s="70" t="s">
        <v>168</v>
      </c>
      <c r="B175" s="51" t="s">
        <v>140</v>
      </c>
      <c r="C175" s="71" t="s">
        <v>306</v>
      </c>
      <c r="D175" s="20">
        <f>D187+D191+D199</f>
        <v>29282045.73</v>
      </c>
      <c r="E175" s="20">
        <f>E187</f>
        <v>7856.64</v>
      </c>
      <c r="F175" s="69">
        <f t="shared" si="21"/>
        <v>29274189.09</v>
      </c>
    </row>
    <row r="176" spans="1:6" ht="21.6" customHeight="1" x14ac:dyDescent="0.25">
      <c r="A176" s="70" t="s">
        <v>803</v>
      </c>
      <c r="B176" s="51" t="s">
        <v>140</v>
      </c>
      <c r="C176" s="71" t="s">
        <v>801</v>
      </c>
      <c r="D176" s="20">
        <f>D192+D200</f>
        <v>11571701.140000001</v>
      </c>
      <c r="E176" s="20">
        <f>E192+E200</f>
        <v>0</v>
      </c>
      <c r="F176" s="20">
        <f>F192+F200</f>
        <v>11571701.140000001</v>
      </c>
    </row>
    <row r="177" spans="1:6" ht="37.200000000000003" customHeight="1" x14ac:dyDescent="0.25">
      <c r="A177" s="70" t="s">
        <v>307</v>
      </c>
      <c r="B177" s="51" t="s">
        <v>140</v>
      </c>
      <c r="C177" s="71" t="s">
        <v>308</v>
      </c>
      <c r="D177" s="20">
        <f>D193</f>
        <v>0</v>
      </c>
      <c r="E177" s="20">
        <v>0</v>
      </c>
      <c r="F177" s="69">
        <f t="shared" si="21"/>
        <v>0</v>
      </c>
    </row>
    <row r="178" spans="1:6" ht="13.2" x14ac:dyDescent="0.25">
      <c r="A178" s="70" t="s">
        <v>309</v>
      </c>
      <c r="B178" s="51" t="s">
        <v>140</v>
      </c>
      <c r="C178" s="71" t="s">
        <v>310</v>
      </c>
      <c r="D178" s="20">
        <f>D179</f>
        <v>0</v>
      </c>
      <c r="E178" s="20">
        <v>0</v>
      </c>
      <c r="F178" s="69">
        <f t="shared" si="21"/>
        <v>0</v>
      </c>
    </row>
    <row r="179" spans="1:6" ht="52.8" customHeight="1" x14ac:dyDescent="0.25">
      <c r="A179" s="70" t="s">
        <v>311</v>
      </c>
      <c r="B179" s="51" t="s">
        <v>140</v>
      </c>
      <c r="C179" s="71" t="s">
        <v>312</v>
      </c>
      <c r="D179" s="20">
        <f>D195</f>
        <v>0</v>
      </c>
      <c r="E179" s="20">
        <v>0</v>
      </c>
      <c r="F179" s="69">
        <f t="shared" si="21"/>
        <v>0</v>
      </c>
    </row>
    <row r="180" spans="1:6" ht="40.200000000000003" customHeight="1" x14ac:dyDescent="0.25">
      <c r="A180" s="70" t="s">
        <v>263</v>
      </c>
      <c r="B180" s="51" t="s">
        <v>140</v>
      </c>
      <c r="C180" s="71" t="s">
        <v>313</v>
      </c>
      <c r="D180" s="20">
        <f>D181</f>
        <v>23375607.129999999</v>
      </c>
      <c r="E180" s="20">
        <f t="shared" ref="E180" si="23">E181</f>
        <v>2696654.07</v>
      </c>
      <c r="F180" s="69">
        <f t="shared" si="21"/>
        <v>20678953.059999999</v>
      </c>
    </row>
    <row r="181" spans="1:6" ht="18.600000000000001" customHeight="1" x14ac:dyDescent="0.25">
      <c r="A181" s="70" t="s">
        <v>265</v>
      </c>
      <c r="B181" s="51" t="s">
        <v>140</v>
      </c>
      <c r="C181" s="71" t="s">
        <v>314</v>
      </c>
      <c r="D181" s="20">
        <f>D182+D183</f>
        <v>23375607.129999999</v>
      </c>
      <c r="E181" s="20">
        <f t="shared" ref="E181" si="24">E182+E183</f>
        <v>2696654.07</v>
      </c>
      <c r="F181" s="69">
        <f t="shared" si="21"/>
        <v>20678953.059999999</v>
      </c>
    </row>
    <row r="182" spans="1:6" ht="69.599999999999994" customHeight="1" x14ac:dyDescent="0.25">
      <c r="A182" s="70" t="s">
        <v>315</v>
      </c>
      <c r="B182" s="51" t="s">
        <v>140</v>
      </c>
      <c r="C182" s="71" t="s">
        <v>316</v>
      </c>
      <c r="D182" s="20">
        <f>D204</f>
        <v>22695333.489999998</v>
      </c>
      <c r="E182" s="20">
        <f t="shared" ref="E182" si="25">E204</f>
        <v>2696654.07</v>
      </c>
      <c r="F182" s="69">
        <f t="shared" si="21"/>
        <v>19998679.419999998</v>
      </c>
    </row>
    <row r="183" spans="1:6" ht="31.2" customHeight="1" x14ac:dyDescent="0.25">
      <c r="A183" s="70" t="s">
        <v>267</v>
      </c>
      <c r="B183" s="51" t="s">
        <v>140</v>
      </c>
      <c r="C183" s="71" t="s">
        <v>317</v>
      </c>
      <c r="D183" s="20">
        <f>D205</f>
        <v>680273.64</v>
      </c>
      <c r="E183" s="20">
        <f t="shared" ref="E183" si="26">E205</f>
        <v>0</v>
      </c>
      <c r="F183" s="69">
        <f t="shared" si="21"/>
        <v>680273.64</v>
      </c>
    </row>
    <row r="184" spans="1:6" ht="21" customHeight="1" x14ac:dyDescent="0.25">
      <c r="A184" s="62" t="s">
        <v>318</v>
      </c>
      <c r="B184" s="54" t="s">
        <v>140</v>
      </c>
      <c r="C184" s="63" t="s">
        <v>319</v>
      </c>
      <c r="D184" s="64">
        <f t="shared" ref="D184:E186" si="27">D185</f>
        <v>8425622.9299999997</v>
      </c>
      <c r="E184" s="64">
        <f t="shared" si="27"/>
        <v>7856.64</v>
      </c>
      <c r="F184" s="69">
        <f t="shared" si="21"/>
        <v>8417766.2899999991</v>
      </c>
    </row>
    <row r="185" spans="1:6" ht="36.6" customHeight="1" x14ac:dyDescent="0.25">
      <c r="A185" s="70" t="s">
        <v>162</v>
      </c>
      <c r="B185" s="51" t="s">
        <v>140</v>
      </c>
      <c r="C185" s="71" t="s">
        <v>320</v>
      </c>
      <c r="D185" s="20">
        <f t="shared" si="27"/>
        <v>8425622.9299999997</v>
      </c>
      <c r="E185" s="20">
        <f t="shared" si="27"/>
        <v>7856.64</v>
      </c>
      <c r="F185" s="69">
        <f t="shared" si="21"/>
        <v>8417766.2899999991</v>
      </c>
    </row>
    <row r="186" spans="1:6" ht="35.4" customHeight="1" x14ac:dyDescent="0.25">
      <c r="A186" s="70" t="s">
        <v>164</v>
      </c>
      <c r="B186" s="51" t="s">
        <v>140</v>
      </c>
      <c r="C186" s="71" t="s">
        <v>321</v>
      </c>
      <c r="D186" s="20">
        <f t="shared" si="27"/>
        <v>8425622.9299999997</v>
      </c>
      <c r="E186" s="20">
        <f t="shared" si="27"/>
        <v>7856.64</v>
      </c>
      <c r="F186" s="69">
        <f t="shared" si="21"/>
        <v>8417766.2899999991</v>
      </c>
    </row>
    <row r="187" spans="1:6" ht="21.6" customHeight="1" x14ac:dyDescent="0.25">
      <c r="A187" s="70" t="s">
        <v>168</v>
      </c>
      <c r="B187" s="51" t="s">
        <v>140</v>
      </c>
      <c r="C187" s="71" t="s">
        <v>322</v>
      </c>
      <c r="D187" s="20">
        <v>8425622.9299999997</v>
      </c>
      <c r="E187" s="20">
        <v>7856.64</v>
      </c>
      <c r="F187" s="69">
        <f t="shared" si="21"/>
        <v>8417766.2899999991</v>
      </c>
    </row>
    <row r="188" spans="1:6" ht="19.8" customHeight="1" x14ac:dyDescent="0.25">
      <c r="A188" s="62" t="s">
        <v>323</v>
      </c>
      <c r="B188" s="54" t="s">
        <v>140</v>
      </c>
      <c r="C188" s="63" t="s">
        <v>324</v>
      </c>
      <c r="D188" s="64">
        <f>D189+D193</f>
        <v>9621701.1400000006</v>
      </c>
      <c r="E188" s="64">
        <f>E189</f>
        <v>0</v>
      </c>
      <c r="F188" s="69">
        <f t="shared" si="21"/>
        <v>9621701.1400000006</v>
      </c>
    </row>
    <row r="189" spans="1:6" ht="39.6" customHeight="1" x14ac:dyDescent="0.25">
      <c r="A189" s="70" t="s">
        <v>162</v>
      </c>
      <c r="B189" s="51" t="s">
        <v>140</v>
      </c>
      <c r="C189" s="71" t="s">
        <v>325</v>
      </c>
      <c r="D189" s="20">
        <f>D190</f>
        <v>9621701.1400000006</v>
      </c>
      <c r="E189" s="20">
        <f>E190</f>
        <v>0</v>
      </c>
      <c r="F189" s="69">
        <f t="shared" si="21"/>
        <v>9621701.1400000006</v>
      </c>
    </row>
    <row r="190" spans="1:6" ht="38.4" customHeight="1" x14ac:dyDescent="0.25">
      <c r="A190" s="70" t="s">
        <v>164</v>
      </c>
      <c r="B190" s="51" t="s">
        <v>140</v>
      </c>
      <c r="C190" s="71" t="s">
        <v>326</v>
      </c>
      <c r="D190" s="20">
        <f>D191+D192</f>
        <v>9621701.1400000006</v>
      </c>
      <c r="E190" s="20">
        <f>E191</f>
        <v>0</v>
      </c>
      <c r="F190" s="69">
        <f t="shared" si="21"/>
        <v>9621701.1400000006</v>
      </c>
    </row>
    <row r="191" spans="1:6" ht="22.2" customHeight="1" x14ac:dyDescent="0.25">
      <c r="A191" s="70" t="s">
        <v>168</v>
      </c>
      <c r="B191" s="51" t="s">
        <v>140</v>
      </c>
      <c r="C191" s="71" t="s">
        <v>327</v>
      </c>
      <c r="D191" s="20">
        <v>50000</v>
      </c>
      <c r="E191" s="20">
        <v>0</v>
      </c>
      <c r="F191" s="69">
        <f t="shared" si="21"/>
        <v>50000</v>
      </c>
    </row>
    <row r="192" spans="1:6" ht="22.2" customHeight="1" x14ac:dyDescent="0.25">
      <c r="A192" s="70" t="s">
        <v>803</v>
      </c>
      <c r="B192" s="51" t="s">
        <v>140</v>
      </c>
      <c r="C192" s="71" t="s">
        <v>790</v>
      </c>
      <c r="D192" s="20">
        <v>9571701.1400000006</v>
      </c>
      <c r="E192" s="20">
        <v>0</v>
      </c>
      <c r="F192" s="69">
        <f>D192+E192</f>
        <v>9571701.1400000006</v>
      </c>
    </row>
    <row r="193" spans="1:6" ht="39" customHeight="1" x14ac:dyDescent="0.25">
      <c r="A193" s="70" t="s">
        <v>307</v>
      </c>
      <c r="B193" s="51" t="s">
        <v>140</v>
      </c>
      <c r="C193" s="71" t="s">
        <v>328</v>
      </c>
      <c r="D193" s="20">
        <f>D194</f>
        <v>0</v>
      </c>
      <c r="E193" s="20">
        <v>0</v>
      </c>
      <c r="F193" s="69">
        <f t="shared" si="21"/>
        <v>0</v>
      </c>
    </row>
    <row r="194" spans="1:6" ht="21" customHeight="1" x14ac:dyDescent="0.25">
      <c r="A194" s="70" t="s">
        <v>309</v>
      </c>
      <c r="B194" s="51" t="s">
        <v>140</v>
      </c>
      <c r="C194" s="71" t="s">
        <v>329</v>
      </c>
      <c r="D194" s="20">
        <f>D195</f>
        <v>0</v>
      </c>
      <c r="E194" s="20">
        <v>0</v>
      </c>
      <c r="F194" s="69">
        <f t="shared" si="21"/>
        <v>0</v>
      </c>
    </row>
    <row r="195" spans="1:6" ht="55.8" customHeight="1" x14ac:dyDescent="0.25">
      <c r="A195" s="70" t="s">
        <v>311</v>
      </c>
      <c r="B195" s="51" t="s">
        <v>140</v>
      </c>
      <c r="C195" s="71" t="s">
        <v>330</v>
      </c>
      <c r="D195" s="20">
        <v>0</v>
      </c>
      <c r="E195" s="20">
        <v>0</v>
      </c>
      <c r="F195" s="69">
        <f t="shared" si="21"/>
        <v>0</v>
      </c>
    </row>
    <row r="196" spans="1:6" ht="21.6" customHeight="1" x14ac:dyDescent="0.25">
      <c r="A196" s="62" t="s">
        <v>331</v>
      </c>
      <c r="B196" s="54" t="s">
        <v>140</v>
      </c>
      <c r="C196" s="63" t="s">
        <v>332</v>
      </c>
      <c r="D196" s="64">
        <f>D197</f>
        <v>22806422.800000001</v>
      </c>
      <c r="E196" s="64">
        <f>E199</f>
        <v>0</v>
      </c>
      <c r="F196" s="69">
        <f t="shared" si="21"/>
        <v>22806422.800000001</v>
      </c>
    </row>
    <row r="197" spans="1:6" ht="39" customHeight="1" x14ac:dyDescent="0.25">
      <c r="A197" s="70" t="s">
        <v>162</v>
      </c>
      <c r="B197" s="51" t="s">
        <v>140</v>
      </c>
      <c r="C197" s="71" t="s">
        <v>333</v>
      </c>
      <c r="D197" s="20">
        <f>D198</f>
        <v>22806422.800000001</v>
      </c>
      <c r="E197" s="20">
        <f>E198</f>
        <v>0</v>
      </c>
      <c r="F197" s="69">
        <f t="shared" si="21"/>
        <v>22806422.800000001</v>
      </c>
    </row>
    <row r="198" spans="1:6" ht="43.8" customHeight="1" x14ac:dyDescent="0.25">
      <c r="A198" s="70" t="s">
        <v>164</v>
      </c>
      <c r="B198" s="51" t="s">
        <v>140</v>
      </c>
      <c r="C198" s="71" t="s">
        <v>334</v>
      </c>
      <c r="D198" s="20">
        <f>D199+D200</f>
        <v>22806422.800000001</v>
      </c>
      <c r="E198" s="20">
        <f>E199+E200</f>
        <v>0</v>
      </c>
      <c r="F198" s="69">
        <f t="shared" si="21"/>
        <v>22806422.800000001</v>
      </c>
    </row>
    <row r="199" spans="1:6" ht="21" customHeight="1" x14ac:dyDescent="0.25">
      <c r="A199" s="70" t="s">
        <v>168</v>
      </c>
      <c r="B199" s="51" t="s">
        <v>140</v>
      </c>
      <c r="C199" s="71" t="s">
        <v>335</v>
      </c>
      <c r="D199" s="20">
        <v>20806422.800000001</v>
      </c>
      <c r="E199" s="20">
        <v>0</v>
      </c>
      <c r="F199" s="69">
        <f t="shared" si="21"/>
        <v>20806422.800000001</v>
      </c>
    </row>
    <row r="200" spans="1:6" ht="21" customHeight="1" x14ac:dyDescent="0.25">
      <c r="A200" s="70" t="s">
        <v>803</v>
      </c>
      <c r="B200" s="51" t="s">
        <v>140</v>
      </c>
      <c r="C200" s="71" t="s">
        <v>789</v>
      </c>
      <c r="D200" s="20">
        <v>2000000</v>
      </c>
      <c r="E200" s="20">
        <v>0</v>
      </c>
      <c r="F200" s="69">
        <f t="shared" si="21"/>
        <v>2000000</v>
      </c>
    </row>
    <row r="201" spans="1:6" ht="27.6" customHeight="1" x14ac:dyDescent="0.25">
      <c r="A201" s="62" t="s">
        <v>336</v>
      </c>
      <c r="B201" s="54" t="s">
        <v>140</v>
      </c>
      <c r="C201" s="63" t="s">
        <v>337</v>
      </c>
      <c r="D201" s="64">
        <f>D202</f>
        <v>23375607.129999999</v>
      </c>
      <c r="E201" s="64">
        <f>E202</f>
        <v>2696654.07</v>
      </c>
      <c r="F201" s="69">
        <f t="shared" si="21"/>
        <v>20678953.059999999</v>
      </c>
    </row>
    <row r="202" spans="1:6" ht="40.200000000000003" customHeight="1" x14ac:dyDescent="0.25">
      <c r="A202" s="70" t="s">
        <v>263</v>
      </c>
      <c r="B202" s="51" t="s">
        <v>140</v>
      </c>
      <c r="C202" s="71" t="s">
        <v>338</v>
      </c>
      <c r="D202" s="20">
        <f>D203</f>
        <v>23375607.129999999</v>
      </c>
      <c r="E202" s="20">
        <f>E203</f>
        <v>2696654.07</v>
      </c>
      <c r="F202" s="69">
        <f t="shared" si="21"/>
        <v>20678953.059999999</v>
      </c>
    </row>
    <row r="203" spans="1:6" ht="23.4" customHeight="1" x14ac:dyDescent="0.25">
      <c r="A203" s="70" t="s">
        <v>265</v>
      </c>
      <c r="B203" s="51" t="s">
        <v>140</v>
      </c>
      <c r="C203" s="71" t="s">
        <v>339</v>
      </c>
      <c r="D203" s="20">
        <f>D204+D205</f>
        <v>23375607.129999999</v>
      </c>
      <c r="E203" s="20">
        <f>E204+E205</f>
        <v>2696654.07</v>
      </c>
      <c r="F203" s="69">
        <f t="shared" si="21"/>
        <v>20678953.059999999</v>
      </c>
    </row>
    <row r="204" spans="1:6" ht="68.400000000000006" customHeight="1" x14ac:dyDescent="0.25">
      <c r="A204" s="70" t="s">
        <v>315</v>
      </c>
      <c r="B204" s="51" t="s">
        <v>140</v>
      </c>
      <c r="C204" s="71" t="s">
        <v>340</v>
      </c>
      <c r="D204" s="20">
        <v>22695333.489999998</v>
      </c>
      <c r="E204" s="20">
        <v>2696654.07</v>
      </c>
      <c r="F204" s="69">
        <f t="shared" si="21"/>
        <v>19998679.419999998</v>
      </c>
    </row>
    <row r="205" spans="1:6" ht="34.200000000000003" customHeight="1" x14ac:dyDescent="0.25">
      <c r="A205" s="70" t="s">
        <v>267</v>
      </c>
      <c r="B205" s="51" t="s">
        <v>140</v>
      </c>
      <c r="C205" s="71" t="s">
        <v>341</v>
      </c>
      <c r="D205" s="20">
        <v>680273.64</v>
      </c>
      <c r="E205" s="20">
        <v>0</v>
      </c>
      <c r="F205" s="69">
        <f t="shared" si="21"/>
        <v>680273.64</v>
      </c>
    </row>
    <row r="206" spans="1:6" ht="13.2" x14ac:dyDescent="0.25">
      <c r="A206" s="62" t="s">
        <v>342</v>
      </c>
      <c r="B206" s="54" t="s">
        <v>140</v>
      </c>
      <c r="C206" s="63" t="s">
        <v>343</v>
      </c>
      <c r="D206" s="64">
        <f>D227+D232+D237+D242+D249</f>
        <v>370162129.54000002</v>
      </c>
      <c r="E206" s="64">
        <f t="shared" ref="E206" si="28">E227+E232+E237+E242+E249</f>
        <v>31654499.780000001</v>
      </c>
      <c r="F206" s="69">
        <f t="shared" si="21"/>
        <v>338507629.75999999</v>
      </c>
    </row>
    <row r="207" spans="1:6" ht="69" customHeight="1" x14ac:dyDescent="0.25">
      <c r="A207" s="70" t="s">
        <v>144</v>
      </c>
      <c r="B207" s="51" t="s">
        <v>140</v>
      </c>
      <c r="C207" s="71" t="s">
        <v>344</v>
      </c>
      <c r="D207" s="20">
        <f>D250</f>
        <v>5182977.45</v>
      </c>
      <c r="E207" s="20">
        <f t="shared" ref="E207" si="29">E250</f>
        <v>751240.67999999993</v>
      </c>
      <c r="F207" s="69">
        <f t="shared" si="21"/>
        <v>4431736.7700000005</v>
      </c>
    </row>
    <row r="208" spans="1:6" ht="40.799999999999997" customHeight="1" x14ac:dyDescent="0.25">
      <c r="A208" s="70" t="s">
        <v>154</v>
      </c>
      <c r="B208" s="51" t="s">
        <v>140</v>
      </c>
      <c r="C208" s="71" t="s">
        <v>345</v>
      </c>
      <c r="D208" s="20">
        <f>D209+D210+D211+D212</f>
        <v>5182977.45</v>
      </c>
      <c r="E208" s="20">
        <f t="shared" ref="E208" si="30">E209+E210+E211+E212</f>
        <v>751240.67999999993</v>
      </c>
      <c r="F208" s="69">
        <f t="shared" si="21"/>
        <v>4431736.7700000005</v>
      </c>
    </row>
    <row r="209" spans="1:6" ht="28.8" customHeight="1" x14ac:dyDescent="0.25">
      <c r="A209" s="70" t="s">
        <v>156</v>
      </c>
      <c r="B209" s="51" t="s">
        <v>140</v>
      </c>
      <c r="C209" s="71" t="s">
        <v>346</v>
      </c>
      <c r="D209" s="20">
        <f>D252</f>
        <v>4342880.2</v>
      </c>
      <c r="E209" s="20">
        <f t="shared" ref="E209" si="31">E252</f>
        <v>417419.24</v>
      </c>
      <c r="F209" s="69">
        <f t="shared" si="21"/>
        <v>3925460.96</v>
      </c>
    </row>
    <row r="210" spans="1:6" ht="45.6" customHeight="1" x14ac:dyDescent="0.25">
      <c r="A210" s="70" t="s">
        <v>158</v>
      </c>
      <c r="B210" s="51" t="s">
        <v>140</v>
      </c>
      <c r="C210" s="71" t="s">
        <v>347</v>
      </c>
      <c r="D210" s="20">
        <f>D253</f>
        <v>19750</v>
      </c>
      <c r="E210" s="20">
        <f t="shared" ref="E210" si="32">E253</f>
        <v>0</v>
      </c>
      <c r="F210" s="69">
        <f t="shared" si="21"/>
        <v>19750</v>
      </c>
    </row>
    <row r="211" spans="1:6" ht="67.2" customHeight="1" x14ac:dyDescent="0.25">
      <c r="A211" s="70" t="s">
        <v>237</v>
      </c>
      <c r="B211" s="51" t="s">
        <v>140</v>
      </c>
      <c r="C211" s="71" t="s">
        <v>348</v>
      </c>
      <c r="D211" s="20">
        <f>D254</f>
        <v>0</v>
      </c>
      <c r="E211" s="20">
        <f t="shared" ref="E211" si="33">E254</f>
        <v>0</v>
      </c>
      <c r="F211" s="69">
        <f t="shared" si="21"/>
        <v>0</v>
      </c>
    </row>
    <row r="212" spans="1:6" ht="54" customHeight="1" x14ac:dyDescent="0.25">
      <c r="A212" s="70" t="s">
        <v>160</v>
      </c>
      <c r="B212" s="51" t="s">
        <v>140</v>
      </c>
      <c r="C212" s="71" t="s">
        <v>349</v>
      </c>
      <c r="D212" s="20">
        <f>D255</f>
        <v>820347.25</v>
      </c>
      <c r="E212" s="20">
        <f t="shared" ref="E212" si="34">E255</f>
        <v>333821.44</v>
      </c>
      <c r="F212" s="69">
        <f t="shared" si="21"/>
        <v>486525.81</v>
      </c>
    </row>
    <row r="213" spans="1:6" ht="40.799999999999997" customHeight="1" x14ac:dyDescent="0.25">
      <c r="A213" s="70" t="s">
        <v>162</v>
      </c>
      <c r="B213" s="51" t="s">
        <v>140</v>
      </c>
      <c r="C213" s="71" t="s">
        <v>350</v>
      </c>
      <c r="D213" s="20">
        <f>D214</f>
        <v>133621.01</v>
      </c>
      <c r="E213" s="20">
        <f t="shared" ref="E213" si="35">E214</f>
        <v>0</v>
      </c>
      <c r="F213" s="69">
        <f t="shared" si="21"/>
        <v>133621.01</v>
      </c>
    </row>
    <row r="214" spans="1:6" ht="37.799999999999997" customHeight="1" x14ac:dyDescent="0.25">
      <c r="A214" s="70" t="s">
        <v>164</v>
      </c>
      <c r="B214" s="51" t="s">
        <v>140</v>
      </c>
      <c r="C214" s="71" t="s">
        <v>351</v>
      </c>
      <c r="D214" s="20">
        <f>D215+D216</f>
        <v>133621.01</v>
      </c>
      <c r="E214" s="20">
        <f>E215</f>
        <v>0</v>
      </c>
      <c r="F214" s="69">
        <f t="shared" si="21"/>
        <v>133621.01</v>
      </c>
    </row>
    <row r="215" spans="1:6" ht="42" customHeight="1" x14ac:dyDescent="0.25">
      <c r="A215" s="70" t="s">
        <v>166</v>
      </c>
      <c r="B215" s="51" t="s">
        <v>140</v>
      </c>
      <c r="C215" s="71" t="s">
        <v>352</v>
      </c>
      <c r="D215" s="20">
        <f>D258</f>
        <v>63200</v>
      </c>
      <c r="E215" s="20">
        <f t="shared" ref="E215" si="36">E258</f>
        <v>0</v>
      </c>
      <c r="F215" s="69">
        <f t="shared" si="21"/>
        <v>63200</v>
      </c>
    </row>
    <row r="216" spans="1:6" ht="19.2" customHeight="1" x14ac:dyDescent="0.25">
      <c r="A216" s="70" t="s">
        <v>168</v>
      </c>
      <c r="B216" s="51" t="s">
        <v>140</v>
      </c>
      <c r="C216" s="71" t="s">
        <v>353</v>
      </c>
      <c r="D216" s="20">
        <f>D245+D259</f>
        <v>70421.009999999995</v>
      </c>
      <c r="E216" s="20">
        <v>0</v>
      </c>
      <c r="F216" s="69">
        <f t="shared" si="21"/>
        <v>70421.009999999995</v>
      </c>
    </row>
    <row r="217" spans="1:6" ht="46.8" customHeight="1" x14ac:dyDescent="0.25">
      <c r="A217" s="70" t="s">
        <v>263</v>
      </c>
      <c r="B217" s="51" t="s">
        <v>140</v>
      </c>
      <c r="C217" s="71" t="s">
        <v>354</v>
      </c>
      <c r="D217" s="20">
        <f>D228+D233+D238+D246+D263</f>
        <v>364835253.00000006</v>
      </c>
      <c r="E217" s="20">
        <f>E228+E233+E238</f>
        <v>30900124.950000003</v>
      </c>
      <c r="F217" s="69">
        <f t="shared" si="21"/>
        <v>333935128.05000007</v>
      </c>
    </row>
    <row r="218" spans="1:6" ht="18.600000000000001" customHeight="1" x14ac:dyDescent="0.25">
      <c r="A218" s="70" t="s">
        <v>265</v>
      </c>
      <c r="B218" s="51" t="s">
        <v>140</v>
      </c>
      <c r="C218" s="71" t="s">
        <v>355</v>
      </c>
      <c r="D218" s="20">
        <f>D219+D220</f>
        <v>363556961.57999998</v>
      </c>
      <c r="E218" s="20">
        <f>E219+E220</f>
        <v>30900124.950000003</v>
      </c>
      <c r="F218" s="69">
        <f t="shared" si="21"/>
        <v>332656836.63</v>
      </c>
    </row>
    <row r="219" spans="1:6" ht="75" customHeight="1" x14ac:dyDescent="0.25">
      <c r="A219" s="70" t="s">
        <v>315</v>
      </c>
      <c r="B219" s="51" t="s">
        <v>140</v>
      </c>
      <c r="C219" s="71" t="s">
        <v>356</v>
      </c>
      <c r="D219" s="20">
        <f>D230+D235+D240</f>
        <v>305121878.20999998</v>
      </c>
      <c r="E219" s="20">
        <f t="shared" ref="E219" si="37">E230+E235+E240</f>
        <v>30871450.780000001</v>
      </c>
      <c r="F219" s="69">
        <f t="shared" si="21"/>
        <v>274250427.42999995</v>
      </c>
    </row>
    <row r="220" spans="1:6" ht="32.4" customHeight="1" x14ac:dyDescent="0.25">
      <c r="A220" s="70" t="s">
        <v>267</v>
      </c>
      <c r="B220" s="51" t="s">
        <v>140</v>
      </c>
      <c r="C220" s="71" t="s">
        <v>357</v>
      </c>
      <c r="D220" s="20">
        <f>D231+D236+D241+D248</f>
        <v>58435083.369999997</v>
      </c>
      <c r="E220" s="20">
        <f>E231+E236+E241</f>
        <v>28674.17</v>
      </c>
      <c r="F220" s="69">
        <f t="shared" ref="F220:F285" si="38">D220-E220</f>
        <v>58406409.199999996</v>
      </c>
    </row>
    <row r="221" spans="1:6" ht="49.8" customHeight="1" x14ac:dyDescent="0.25">
      <c r="A221" s="70" t="s">
        <v>358</v>
      </c>
      <c r="B221" s="51" t="s">
        <v>140</v>
      </c>
      <c r="C221" s="71" t="s">
        <v>359</v>
      </c>
      <c r="D221" s="20">
        <f>D264</f>
        <v>1278291.42</v>
      </c>
      <c r="E221" s="20">
        <v>0</v>
      </c>
      <c r="F221" s="69">
        <f t="shared" si="38"/>
        <v>1278291.42</v>
      </c>
    </row>
    <row r="222" spans="1:6" ht="41.4" customHeight="1" x14ac:dyDescent="0.25">
      <c r="A222" s="70" t="s">
        <v>360</v>
      </c>
      <c r="B222" s="51" t="s">
        <v>140</v>
      </c>
      <c r="C222" s="71" t="s">
        <v>361</v>
      </c>
      <c r="D222" s="20">
        <f>D265</f>
        <v>1278291.42</v>
      </c>
      <c r="E222" s="20">
        <f t="shared" ref="E222" si="39">E265</f>
        <v>0</v>
      </c>
      <c r="F222" s="69">
        <f t="shared" si="38"/>
        <v>1278291.42</v>
      </c>
    </row>
    <row r="223" spans="1:6" ht="27.6" customHeight="1" x14ac:dyDescent="0.25">
      <c r="A223" s="70" t="s">
        <v>170</v>
      </c>
      <c r="B223" s="51" t="s">
        <v>140</v>
      </c>
      <c r="C223" s="71" t="s">
        <v>362</v>
      </c>
      <c r="D223" s="20">
        <f>D266+D226</f>
        <v>18278.080000000002</v>
      </c>
      <c r="E223" s="20">
        <f>E266+E226</f>
        <v>6268.3</v>
      </c>
      <c r="F223" s="69">
        <f t="shared" si="38"/>
        <v>12009.780000000002</v>
      </c>
    </row>
    <row r="224" spans="1:6" ht="18.600000000000001" customHeight="1" x14ac:dyDescent="0.25">
      <c r="A224" s="70" t="s">
        <v>176</v>
      </c>
      <c r="B224" s="51" t="s">
        <v>140</v>
      </c>
      <c r="C224" s="71" t="s">
        <v>363</v>
      </c>
      <c r="D224" s="20">
        <f>D225+D226</f>
        <v>10278.08</v>
      </c>
      <c r="E224" s="20">
        <f>E225+E226</f>
        <v>3134.15</v>
      </c>
      <c r="F224" s="69">
        <f t="shared" si="38"/>
        <v>7143.93</v>
      </c>
    </row>
    <row r="225" spans="1:6" ht="22.8" customHeight="1" x14ac:dyDescent="0.25">
      <c r="A225" s="70" t="s">
        <v>180</v>
      </c>
      <c r="B225" s="51" t="s">
        <v>140</v>
      </c>
      <c r="C225" s="71" t="s">
        <v>364</v>
      </c>
      <c r="D225" s="20">
        <f>D268</f>
        <v>2278.08</v>
      </c>
      <c r="E225" s="20">
        <f>E268</f>
        <v>0</v>
      </c>
      <c r="F225" s="69">
        <f t="shared" si="38"/>
        <v>2278.08</v>
      </c>
    </row>
    <row r="226" spans="1:6" ht="22.8" customHeight="1" x14ac:dyDescent="0.25">
      <c r="A226" s="70" t="s">
        <v>182</v>
      </c>
      <c r="B226" s="51" t="s">
        <v>140</v>
      </c>
      <c r="C226" s="71" t="s">
        <v>802</v>
      </c>
      <c r="D226" s="20">
        <f>D269</f>
        <v>8000</v>
      </c>
      <c r="E226" s="20">
        <f>E269</f>
        <v>3134.15</v>
      </c>
      <c r="F226" s="69"/>
    </row>
    <row r="227" spans="1:6" ht="13.2" x14ac:dyDescent="0.25">
      <c r="A227" s="62" t="s">
        <v>365</v>
      </c>
      <c r="B227" s="54" t="s">
        <v>140</v>
      </c>
      <c r="C227" s="63" t="s">
        <v>366</v>
      </c>
      <c r="D227" s="64">
        <f>D228</f>
        <v>103889735.2</v>
      </c>
      <c r="E227" s="64">
        <f t="shared" ref="E227" si="40">E228</f>
        <v>10206057.51</v>
      </c>
      <c r="F227" s="69">
        <f t="shared" si="38"/>
        <v>93683677.689999998</v>
      </c>
    </row>
    <row r="228" spans="1:6" ht="46.8" customHeight="1" x14ac:dyDescent="0.25">
      <c r="A228" s="70" t="s">
        <v>263</v>
      </c>
      <c r="B228" s="51" t="s">
        <v>140</v>
      </c>
      <c r="C228" s="71" t="s">
        <v>367</v>
      </c>
      <c r="D228" s="20">
        <f>D229</f>
        <v>103889735.2</v>
      </c>
      <c r="E228" s="20">
        <f t="shared" ref="E228" si="41">E229</f>
        <v>10206057.51</v>
      </c>
      <c r="F228" s="69">
        <f t="shared" si="38"/>
        <v>93683677.689999998</v>
      </c>
    </row>
    <row r="229" spans="1:6" ht="24" customHeight="1" x14ac:dyDescent="0.25">
      <c r="A229" s="70" t="s">
        <v>265</v>
      </c>
      <c r="B229" s="51" t="s">
        <v>140</v>
      </c>
      <c r="C229" s="71" t="s">
        <v>368</v>
      </c>
      <c r="D229" s="20">
        <f>D230+D231</f>
        <v>103889735.2</v>
      </c>
      <c r="E229" s="20">
        <f t="shared" ref="E229" si="42">E230+E231</f>
        <v>10206057.51</v>
      </c>
      <c r="F229" s="69">
        <f t="shared" si="38"/>
        <v>93683677.689999998</v>
      </c>
    </row>
    <row r="230" spans="1:6" ht="75.599999999999994" customHeight="1" x14ac:dyDescent="0.25">
      <c r="A230" s="70" t="s">
        <v>315</v>
      </c>
      <c r="B230" s="51" t="s">
        <v>140</v>
      </c>
      <c r="C230" s="71" t="s">
        <v>369</v>
      </c>
      <c r="D230" s="20">
        <v>101525701.86</v>
      </c>
      <c r="E230" s="20">
        <v>10206057.51</v>
      </c>
      <c r="F230" s="69">
        <f t="shared" si="38"/>
        <v>91319644.349999994</v>
      </c>
    </row>
    <row r="231" spans="1:6" ht="34.200000000000003" customHeight="1" x14ac:dyDescent="0.25">
      <c r="A231" s="70" t="s">
        <v>267</v>
      </c>
      <c r="B231" s="51" t="s">
        <v>140</v>
      </c>
      <c r="C231" s="71" t="s">
        <v>370</v>
      </c>
      <c r="D231" s="20">
        <v>2364033.34</v>
      </c>
      <c r="E231" s="20">
        <v>0</v>
      </c>
      <c r="F231" s="69">
        <f t="shared" si="38"/>
        <v>2364033.34</v>
      </c>
    </row>
    <row r="232" spans="1:6" ht="24" customHeight="1" x14ac:dyDescent="0.25">
      <c r="A232" s="62" t="s">
        <v>371</v>
      </c>
      <c r="B232" s="54" t="s">
        <v>140</v>
      </c>
      <c r="C232" s="63" t="s">
        <v>372</v>
      </c>
      <c r="D232" s="64">
        <f>D233</f>
        <v>187629278.16</v>
      </c>
      <c r="E232" s="64">
        <f t="shared" ref="E232" si="43">E233</f>
        <v>17230809.27</v>
      </c>
      <c r="F232" s="69">
        <f t="shared" si="38"/>
        <v>170398468.88999999</v>
      </c>
    </row>
    <row r="233" spans="1:6" ht="42.6" customHeight="1" x14ac:dyDescent="0.25">
      <c r="A233" s="70" t="s">
        <v>263</v>
      </c>
      <c r="B233" s="51" t="s">
        <v>140</v>
      </c>
      <c r="C233" s="71" t="s">
        <v>373</v>
      </c>
      <c r="D233" s="20">
        <f>D234</f>
        <v>187629278.16</v>
      </c>
      <c r="E233" s="20">
        <f t="shared" ref="E233" si="44">E234</f>
        <v>17230809.27</v>
      </c>
      <c r="F233" s="69">
        <f t="shared" si="38"/>
        <v>170398468.88999999</v>
      </c>
    </row>
    <row r="234" spans="1:6" ht="25.8" customHeight="1" x14ac:dyDescent="0.25">
      <c r="A234" s="70" t="s">
        <v>265</v>
      </c>
      <c r="B234" s="51" t="s">
        <v>140</v>
      </c>
      <c r="C234" s="71" t="s">
        <v>374</v>
      </c>
      <c r="D234" s="20">
        <f>D235+D236</f>
        <v>187629278.16</v>
      </c>
      <c r="E234" s="20">
        <f t="shared" ref="E234" si="45">E235+E236</f>
        <v>17230809.27</v>
      </c>
      <c r="F234" s="69">
        <f t="shared" si="38"/>
        <v>170398468.88999999</v>
      </c>
    </row>
    <row r="235" spans="1:6" ht="75" customHeight="1" x14ac:dyDescent="0.25">
      <c r="A235" s="70" t="s">
        <v>315</v>
      </c>
      <c r="B235" s="51" t="s">
        <v>140</v>
      </c>
      <c r="C235" s="71" t="s">
        <v>375</v>
      </c>
      <c r="D235" s="20">
        <v>164171393.71000001</v>
      </c>
      <c r="E235" s="20">
        <v>17230809.27</v>
      </c>
      <c r="F235" s="69">
        <f t="shared" si="38"/>
        <v>146940584.44</v>
      </c>
    </row>
    <row r="236" spans="1:6" ht="37.200000000000003" customHeight="1" x14ac:dyDescent="0.25">
      <c r="A236" s="70" t="s">
        <v>267</v>
      </c>
      <c r="B236" s="51" t="s">
        <v>140</v>
      </c>
      <c r="C236" s="71" t="s">
        <v>376</v>
      </c>
      <c r="D236" s="20">
        <v>23457884.449999999</v>
      </c>
      <c r="E236" s="20">
        <v>0</v>
      </c>
      <c r="F236" s="69">
        <f t="shared" si="38"/>
        <v>23457884.449999999</v>
      </c>
    </row>
    <row r="237" spans="1:6" ht="25.2" customHeight="1" x14ac:dyDescent="0.25">
      <c r="A237" s="62" t="s">
        <v>377</v>
      </c>
      <c r="B237" s="54" t="s">
        <v>140</v>
      </c>
      <c r="C237" s="63" t="s">
        <v>378</v>
      </c>
      <c r="D237" s="64">
        <f>D238</f>
        <v>71857948.219999999</v>
      </c>
      <c r="E237" s="64">
        <f t="shared" ref="E237" si="46">E238</f>
        <v>3463258.17</v>
      </c>
      <c r="F237" s="69">
        <f t="shared" si="38"/>
        <v>68394690.049999997</v>
      </c>
    </row>
    <row r="238" spans="1:6" ht="43.2" customHeight="1" x14ac:dyDescent="0.25">
      <c r="A238" s="70" t="s">
        <v>263</v>
      </c>
      <c r="B238" s="51" t="s">
        <v>140</v>
      </c>
      <c r="C238" s="71" t="s">
        <v>379</v>
      </c>
      <c r="D238" s="20">
        <f>D239</f>
        <v>71857948.219999999</v>
      </c>
      <c r="E238" s="20">
        <f>E239</f>
        <v>3463258.17</v>
      </c>
      <c r="F238" s="69">
        <f t="shared" si="38"/>
        <v>68394690.049999997</v>
      </c>
    </row>
    <row r="239" spans="1:6" ht="34.200000000000003" customHeight="1" x14ac:dyDescent="0.25">
      <c r="A239" s="70" t="s">
        <v>265</v>
      </c>
      <c r="B239" s="51" t="s">
        <v>140</v>
      </c>
      <c r="C239" s="71" t="s">
        <v>380</v>
      </c>
      <c r="D239" s="20">
        <f>D240+D241</f>
        <v>71857948.219999999</v>
      </c>
      <c r="E239" s="20">
        <f>E240+E241</f>
        <v>3463258.17</v>
      </c>
      <c r="F239" s="69">
        <f t="shared" si="38"/>
        <v>68394690.049999997</v>
      </c>
    </row>
    <row r="240" spans="1:6" ht="69.599999999999994" customHeight="1" x14ac:dyDescent="0.25">
      <c r="A240" s="70" t="s">
        <v>315</v>
      </c>
      <c r="B240" s="51" t="s">
        <v>140</v>
      </c>
      <c r="C240" s="71" t="s">
        <v>381</v>
      </c>
      <c r="D240" s="20">
        <v>39424782.640000001</v>
      </c>
      <c r="E240" s="20">
        <v>3434584</v>
      </c>
      <c r="F240" s="69">
        <f t="shared" si="38"/>
        <v>35990198.640000001</v>
      </c>
    </row>
    <row r="241" spans="1:6" ht="30" customHeight="1" x14ac:dyDescent="0.25">
      <c r="A241" s="70" t="s">
        <v>267</v>
      </c>
      <c r="B241" s="51" t="s">
        <v>140</v>
      </c>
      <c r="C241" s="71" t="s">
        <v>382</v>
      </c>
      <c r="D241" s="20">
        <v>32433165.579999998</v>
      </c>
      <c r="E241" s="20">
        <v>28674.17</v>
      </c>
      <c r="F241" s="69">
        <f t="shared" si="38"/>
        <v>32404491.409999996</v>
      </c>
    </row>
    <row r="242" spans="1:6" ht="13.2" x14ac:dyDescent="0.25">
      <c r="A242" s="62" t="s">
        <v>383</v>
      </c>
      <c r="B242" s="54" t="s">
        <v>140</v>
      </c>
      <c r="C242" s="63" t="s">
        <v>384</v>
      </c>
      <c r="D242" s="64">
        <f>D243+D246</f>
        <v>180000</v>
      </c>
      <c r="E242" s="64">
        <v>0</v>
      </c>
      <c r="F242" s="69">
        <f t="shared" si="38"/>
        <v>180000</v>
      </c>
    </row>
    <row r="243" spans="1:6" ht="43.2" customHeight="1" x14ac:dyDescent="0.25">
      <c r="A243" s="70" t="s">
        <v>162</v>
      </c>
      <c r="B243" s="51" t="s">
        <v>140</v>
      </c>
      <c r="C243" s="71" t="s">
        <v>385</v>
      </c>
      <c r="D243" s="20">
        <v>0</v>
      </c>
      <c r="E243" s="20">
        <v>0</v>
      </c>
      <c r="F243" s="69">
        <f t="shared" si="38"/>
        <v>0</v>
      </c>
    </row>
    <row r="244" spans="1:6" ht="45" customHeight="1" x14ac:dyDescent="0.25">
      <c r="A244" s="70" t="s">
        <v>164</v>
      </c>
      <c r="B244" s="51" t="s">
        <v>140</v>
      </c>
      <c r="C244" s="71" t="s">
        <v>386</v>
      </c>
      <c r="D244" s="20">
        <v>0</v>
      </c>
      <c r="E244" s="20">
        <v>0</v>
      </c>
      <c r="F244" s="69">
        <f t="shared" si="38"/>
        <v>0</v>
      </c>
    </row>
    <row r="245" spans="1:6" ht="30" customHeight="1" x14ac:dyDescent="0.25">
      <c r="A245" s="70" t="s">
        <v>168</v>
      </c>
      <c r="B245" s="51" t="s">
        <v>140</v>
      </c>
      <c r="C245" s="71" t="s">
        <v>387</v>
      </c>
      <c r="D245" s="20">
        <v>0</v>
      </c>
      <c r="E245" s="20">
        <v>0</v>
      </c>
      <c r="F245" s="69">
        <f t="shared" si="38"/>
        <v>0</v>
      </c>
    </row>
    <row r="246" spans="1:6" ht="46.2" customHeight="1" x14ac:dyDescent="0.25">
      <c r="A246" s="70" t="s">
        <v>263</v>
      </c>
      <c r="B246" s="51" t="s">
        <v>140</v>
      </c>
      <c r="C246" s="71" t="s">
        <v>388</v>
      </c>
      <c r="D246" s="20">
        <f>D247</f>
        <v>180000</v>
      </c>
      <c r="E246" s="20">
        <v>0</v>
      </c>
      <c r="F246" s="69">
        <f t="shared" si="38"/>
        <v>180000</v>
      </c>
    </row>
    <row r="247" spans="1:6" ht="30.6" customHeight="1" x14ac:dyDescent="0.25">
      <c r="A247" s="70" t="s">
        <v>265</v>
      </c>
      <c r="B247" s="51" t="s">
        <v>140</v>
      </c>
      <c r="C247" s="71" t="s">
        <v>389</v>
      </c>
      <c r="D247" s="20">
        <f>D248</f>
        <v>180000</v>
      </c>
      <c r="E247" s="20">
        <v>0</v>
      </c>
      <c r="F247" s="69">
        <f t="shared" si="38"/>
        <v>180000</v>
      </c>
    </row>
    <row r="248" spans="1:6" ht="40.799999999999997" customHeight="1" x14ac:dyDescent="0.25">
      <c r="A248" s="70" t="s">
        <v>267</v>
      </c>
      <c r="B248" s="51" t="s">
        <v>140</v>
      </c>
      <c r="C248" s="71" t="s">
        <v>390</v>
      </c>
      <c r="D248" s="20">
        <v>180000</v>
      </c>
      <c r="E248" s="20">
        <v>0</v>
      </c>
      <c r="F248" s="69">
        <f t="shared" si="38"/>
        <v>180000</v>
      </c>
    </row>
    <row r="249" spans="1:6" ht="33" customHeight="1" x14ac:dyDescent="0.25">
      <c r="A249" s="62" t="s">
        <v>391</v>
      </c>
      <c r="B249" s="54" t="s">
        <v>140</v>
      </c>
      <c r="C249" s="63" t="s">
        <v>392</v>
      </c>
      <c r="D249" s="64">
        <f>D250+D256+D260+D263+D266</f>
        <v>6605167.96</v>
      </c>
      <c r="E249" s="64">
        <f>E250+E256+E266</f>
        <v>754374.83</v>
      </c>
      <c r="F249" s="69">
        <f t="shared" si="38"/>
        <v>5850793.1299999999</v>
      </c>
    </row>
    <row r="250" spans="1:6" ht="69.599999999999994" customHeight="1" x14ac:dyDescent="0.25">
      <c r="A250" s="70" t="s">
        <v>144</v>
      </c>
      <c r="B250" s="51" t="s">
        <v>140</v>
      </c>
      <c r="C250" s="71" t="s">
        <v>393</v>
      </c>
      <c r="D250" s="20">
        <f>D251</f>
        <v>5182977.45</v>
      </c>
      <c r="E250" s="20">
        <f t="shared" ref="E250" si="47">E251</f>
        <v>751240.67999999993</v>
      </c>
      <c r="F250" s="69">
        <f t="shared" si="38"/>
        <v>4431736.7700000005</v>
      </c>
    </row>
    <row r="251" spans="1:6" ht="34.799999999999997" customHeight="1" x14ac:dyDescent="0.25">
      <c r="A251" s="70" t="s">
        <v>154</v>
      </c>
      <c r="B251" s="51" t="s">
        <v>140</v>
      </c>
      <c r="C251" s="71" t="s">
        <v>394</v>
      </c>
      <c r="D251" s="20">
        <f>D252+D253+D254+D255</f>
        <v>5182977.45</v>
      </c>
      <c r="E251" s="20">
        <f t="shared" ref="E251" si="48">E252+E253+E254+E255</f>
        <v>751240.67999999993</v>
      </c>
      <c r="F251" s="69">
        <f t="shared" si="38"/>
        <v>4431736.7700000005</v>
      </c>
    </row>
    <row r="252" spans="1:6" ht="32.4" customHeight="1" x14ac:dyDescent="0.25">
      <c r="A252" s="70" t="s">
        <v>156</v>
      </c>
      <c r="B252" s="51" t="s">
        <v>140</v>
      </c>
      <c r="C252" s="71" t="s">
        <v>395</v>
      </c>
      <c r="D252" s="20">
        <v>4342880.2</v>
      </c>
      <c r="E252" s="20">
        <v>417419.24</v>
      </c>
      <c r="F252" s="69">
        <f t="shared" si="38"/>
        <v>3925460.96</v>
      </c>
    </row>
    <row r="253" spans="1:6" ht="49.2" customHeight="1" x14ac:dyDescent="0.25">
      <c r="A253" s="70" t="s">
        <v>158</v>
      </c>
      <c r="B253" s="51" t="s">
        <v>140</v>
      </c>
      <c r="C253" s="71" t="s">
        <v>396</v>
      </c>
      <c r="D253" s="20">
        <v>19750</v>
      </c>
      <c r="E253" s="20">
        <v>0</v>
      </c>
      <c r="F253" s="69">
        <f t="shared" si="38"/>
        <v>19750</v>
      </c>
    </row>
    <row r="254" spans="1:6" ht="70.2" customHeight="1" x14ac:dyDescent="0.25">
      <c r="A254" s="70" t="s">
        <v>237</v>
      </c>
      <c r="B254" s="51" t="s">
        <v>140</v>
      </c>
      <c r="C254" s="71" t="s">
        <v>397</v>
      </c>
      <c r="D254" s="20">
        <v>0</v>
      </c>
      <c r="E254" s="20">
        <v>0</v>
      </c>
      <c r="F254" s="69">
        <f t="shared" si="38"/>
        <v>0</v>
      </c>
    </row>
    <row r="255" spans="1:6" ht="55.2" customHeight="1" x14ac:dyDescent="0.25">
      <c r="A255" s="70" t="s">
        <v>160</v>
      </c>
      <c r="B255" s="51" t="s">
        <v>140</v>
      </c>
      <c r="C255" s="71" t="s">
        <v>398</v>
      </c>
      <c r="D255" s="20">
        <v>820347.25</v>
      </c>
      <c r="E255" s="20">
        <v>333821.44</v>
      </c>
      <c r="F255" s="69">
        <f t="shared" si="38"/>
        <v>486525.81</v>
      </c>
    </row>
    <row r="256" spans="1:6" ht="39.6" customHeight="1" x14ac:dyDescent="0.25">
      <c r="A256" s="70" t="s">
        <v>162</v>
      </c>
      <c r="B256" s="51" t="s">
        <v>140</v>
      </c>
      <c r="C256" s="71" t="s">
        <v>399</v>
      </c>
      <c r="D256" s="20">
        <f>D257</f>
        <v>133621.01</v>
      </c>
      <c r="E256" s="20">
        <f>E257</f>
        <v>0</v>
      </c>
      <c r="F256" s="69">
        <f t="shared" si="38"/>
        <v>133621.01</v>
      </c>
    </row>
    <row r="257" spans="1:6" ht="38.4" customHeight="1" x14ac:dyDescent="0.25">
      <c r="A257" s="70" t="s">
        <v>164</v>
      </c>
      <c r="B257" s="51" t="s">
        <v>140</v>
      </c>
      <c r="C257" s="71" t="s">
        <v>400</v>
      </c>
      <c r="D257" s="20">
        <f>D258+D259</f>
        <v>133621.01</v>
      </c>
      <c r="E257" s="20">
        <f>E258</f>
        <v>0</v>
      </c>
      <c r="F257" s="69">
        <f t="shared" si="38"/>
        <v>133621.01</v>
      </c>
    </row>
    <row r="258" spans="1:6" ht="51.6" customHeight="1" x14ac:dyDescent="0.25">
      <c r="A258" s="70" t="s">
        <v>166</v>
      </c>
      <c r="B258" s="51" t="s">
        <v>140</v>
      </c>
      <c r="C258" s="71" t="s">
        <v>401</v>
      </c>
      <c r="D258" s="20">
        <v>63200</v>
      </c>
      <c r="E258" s="20">
        <v>0</v>
      </c>
      <c r="F258" s="69">
        <f t="shared" si="38"/>
        <v>63200</v>
      </c>
    </row>
    <row r="259" spans="1:6" ht="26.4" customHeight="1" x14ac:dyDescent="0.25">
      <c r="A259" s="70" t="s">
        <v>168</v>
      </c>
      <c r="B259" s="51" t="s">
        <v>140</v>
      </c>
      <c r="C259" s="71" t="s">
        <v>402</v>
      </c>
      <c r="D259" s="20">
        <v>70421.009999999995</v>
      </c>
      <c r="E259" s="20">
        <v>0</v>
      </c>
      <c r="F259" s="69">
        <f t="shared" si="38"/>
        <v>70421.009999999995</v>
      </c>
    </row>
    <row r="260" spans="1:6" ht="40.200000000000003" customHeight="1" x14ac:dyDescent="0.25">
      <c r="A260" s="70" t="s">
        <v>307</v>
      </c>
      <c r="B260" s="51" t="s">
        <v>140</v>
      </c>
      <c r="C260" s="71" t="s">
        <v>607</v>
      </c>
      <c r="D260" s="20">
        <f>D261</f>
        <v>0</v>
      </c>
      <c r="E260" s="20">
        <v>0</v>
      </c>
      <c r="F260" s="69">
        <f t="shared" si="38"/>
        <v>0</v>
      </c>
    </row>
    <row r="261" spans="1:6" ht="22.2" customHeight="1" x14ac:dyDescent="0.25">
      <c r="A261" s="70" t="s">
        <v>309</v>
      </c>
      <c r="B261" s="51" t="s">
        <v>140</v>
      </c>
      <c r="C261" s="71" t="s">
        <v>608</v>
      </c>
      <c r="D261" s="20">
        <f>D262</f>
        <v>0</v>
      </c>
      <c r="E261" s="20">
        <v>0</v>
      </c>
      <c r="F261" s="69">
        <f t="shared" si="38"/>
        <v>0</v>
      </c>
    </row>
    <row r="262" spans="1:6" ht="54" customHeight="1" x14ac:dyDescent="0.25">
      <c r="A262" s="70" t="s">
        <v>311</v>
      </c>
      <c r="B262" s="51" t="s">
        <v>140</v>
      </c>
      <c r="C262" s="71" t="s">
        <v>609</v>
      </c>
      <c r="D262" s="20">
        <v>0</v>
      </c>
      <c r="E262" s="20">
        <v>0</v>
      </c>
      <c r="F262" s="69">
        <f t="shared" si="38"/>
        <v>0</v>
      </c>
    </row>
    <row r="263" spans="1:6" ht="49.2" customHeight="1" x14ac:dyDescent="0.25">
      <c r="A263" s="70" t="s">
        <v>263</v>
      </c>
      <c r="B263" s="51" t="s">
        <v>140</v>
      </c>
      <c r="C263" s="71" t="s">
        <v>403</v>
      </c>
      <c r="D263" s="20">
        <f>D264</f>
        <v>1278291.42</v>
      </c>
      <c r="E263" s="20">
        <v>0</v>
      </c>
      <c r="F263" s="69">
        <f t="shared" si="38"/>
        <v>1278291.42</v>
      </c>
    </row>
    <row r="264" spans="1:6" ht="49.8" customHeight="1" x14ac:dyDescent="0.25">
      <c r="A264" s="70" t="s">
        <v>358</v>
      </c>
      <c r="B264" s="51" t="s">
        <v>140</v>
      </c>
      <c r="C264" s="71" t="s">
        <v>404</v>
      </c>
      <c r="D264" s="20">
        <f>D265</f>
        <v>1278291.42</v>
      </c>
      <c r="E264" s="20">
        <v>0</v>
      </c>
      <c r="F264" s="69">
        <f t="shared" si="38"/>
        <v>1278291.42</v>
      </c>
    </row>
    <row r="265" spans="1:6" ht="50.4" customHeight="1" x14ac:dyDescent="0.25">
      <c r="A265" s="70" t="s">
        <v>360</v>
      </c>
      <c r="B265" s="51" t="s">
        <v>140</v>
      </c>
      <c r="C265" s="71" t="s">
        <v>405</v>
      </c>
      <c r="D265" s="20">
        <v>1278291.42</v>
      </c>
      <c r="E265" s="20">
        <v>0</v>
      </c>
      <c r="F265" s="69">
        <f t="shared" si="38"/>
        <v>1278291.42</v>
      </c>
    </row>
    <row r="266" spans="1:6" ht="13.2" x14ac:dyDescent="0.25">
      <c r="A266" s="70" t="s">
        <v>170</v>
      </c>
      <c r="B266" s="51" t="s">
        <v>140</v>
      </c>
      <c r="C266" s="71" t="s">
        <v>406</v>
      </c>
      <c r="D266" s="20">
        <f>D267</f>
        <v>10278.08</v>
      </c>
      <c r="E266" s="20">
        <f>E269</f>
        <v>3134.15</v>
      </c>
      <c r="F266" s="69">
        <f t="shared" si="38"/>
        <v>7143.93</v>
      </c>
    </row>
    <row r="267" spans="1:6" ht="22.2" customHeight="1" x14ac:dyDescent="0.25">
      <c r="A267" s="70" t="s">
        <v>176</v>
      </c>
      <c r="B267" s="51" t="s">
        <v>140</v>
      </c>
      <c r="C267" s="71" t="s">
        <v>407</v>
      </c>
      <c r="D267" s="20">
        <f>D268+D269</f>
        <v>10278.08</v>
      </c>
      <c r="E267" s="20">
        <f>E268+E269</f>
        <v>3134.15</v>
      </c>
      <c r="F267" s="69">
        <f t="shared" si="38"/>
        <v>7143.93</v>
      </c>
    </row>
    <row r="268" spans="1:6" ht="19.2" customHeight="1" x14ac:dyDescent="0.25">
      <c r="A268" s="70" t="s">
        <v>180</v>
      </c>
      <c r="B268" s="51" t="s">
        <v>140</v>
      </c>
      <c r="C268" s="71" t="s">
        <v>408</v>
      </c>
      <c r="D268" s="20">
        <v>2278.08</v>
      </c>
      <c r="E268" s="20">
        <v>0</v>
      </c>
      <c r="F268" s="69">
        <f t="shared" si="38"/>
        <v>2278.08</v>
      </c>
    </row>
    <row r="269" spans="1:6" ht="19.2" customHeight="1" x14ac:dyDescent="0.25">
      <c r="A269" s="70" t="s">
        <v>182</v>
      </c>
      <c r="B269" s="51" t="s">
        <v>140</v>
      </c>
      <c r="C269" s="71" t="s">
        <v>788</v>
      </c>
      <c r="D269" s="20">
        <v>8000</v>
      </c>
      <c r="E269" s="20">
        <v>3134.15</v>
      </c>
      <c r="F269" s="69">
        <f t="shared" si="38"/>
        <v>4865.8500000000004</v>
      </c>
    </row>
    <row r="270" spans="1:6" ht="13.2" x14ac:dyDescent="0.25">
      <c r="A270" s="62" t="s">
        <v>409</v>
      </c>
      <c r="B270" s="54" t="s">
        <v>140</v>
      </c>
      <c r="C270" s="63" t="s">
        <v>410</v>
      </c>
      <c r="D270" s="64">
        <f>D271+D274+D277</f>
        <v>45458384.710000001</v>
      </c>
      <c r="E270" s="64">
        <f t="shared" ref="E270" si="49">E271+E274+E277</f>
        <v>3471618.1300000004</v>
      </c>
      <c r="F270" s="69">
        <f t="shared" si="38"/>
        <v>41986766.579999998</v>
      </c>
    </row>
    <row r="271" spans="1:6" ht="82.2" customHeight="1" x14ac:dyDescent="0.25">
      <c r="A271" s="70" t="s">
        <v>144</v>
      </c>
      <c r="B271" s="51" t="s">
        <v>140</v>
      </c>
      <c r="C271" s="71" t="s">
        <v>411</v>
      </c>
      <c r="D271" s="20">
        <f>D272</f>
        <v>0</v>
      </c>
      <c r="E271" s="20">
        <v>0</v>
      </c>
      <c r="F271" s="69">
        <f t="shared" si="38"/>
        <v>0</v>
      </c>
    </row>
    <row r="272" spans="1:6" ht="43.8" customHeight="1" x14ac:dyDescent="0.25">
      <c r="A272" s="70" t="s">
        <v>154</v>
      </c>
      <c r="B272" s="51" t="s">
        <v>140</v>
      </c>
      <c r="C272" s="71" t="s">
        <v>412</v>
      </c>
      <c r="D272" s="20">
        <f>D273</f>
        <v>0</v>
      </c>
      <c r="E272" s="20">
        <v>0</v>
      </c>
      <c r="F272" s="69">
        <f t="shared" si="38"/>
        <v>0</v>
      </c>
    </row>
    <row r="273" spans="1:6" ht="75.599999999999994" customHeight="1" x14ac:dyDescent="0.25">
      <c r="A273" s="70" t="s">
        <v>237</v>
      </c>
      <c r="B273" s="51" t="s">
        <v>140</v>
      </c>
      <c r="C273" s="71" t="s">
        <v>413</v>
      </c>
      <c r="D273" s="20">
        <v>0</v>
      </c>
      <c r="E273" s="20">
        <v>0</v>
      </c>
      <c r="F273" s="69">
        <f t="shared" si="38"/>
        <v>0</v>
      </c>
    </row>
    <row r="274" spans="1:6" ht="46.2" customHeight="1" x14ac:dyDescent="0.25">
      <c r="A274" s="70" t="s">
        <v>162</v>
      </c>
      <c r="B274" s="51" t="s">
        <v>140</v>
      </c>
      <c r="C274" s="71" t="s">
        <v>414</v>
      </c>
      <c r="D274" s="20">
        <f>D284+D294</f>
        <v>640160</v>
      </c>
      <c r="E274" s="20">
        <f t="shared" ref="E274" si="50">E284</f>
        <v>0</v>
      </c>
      <c r="F274" s="69">
        <f t="shared" si="38"/>
        <v>640160</v>
      </c>
    </row>
    <row r="275" spans="1:6" ht="45.6" customHeight="1" x14ac:dyDescent="0.25">
      <c r="A275" s="70" t="s">
        <v>164</v>
      </c>
      <c r="B275" s="51" t="s">
        <v>140</v>
      </c>
      <c r="C275" s="71" t="s">
        <v>415</v>
      </c>
      <c r="D275" s="20">
        <f>D285+D295</f>
        <v>640160</v>
      </c>
      <c r="E275" s="20">
        <f t="shared" ref="E275" si="51">E285</f>
        <v>0</v>
      </c>
      <c r="F275" s="69">
        <f t="shared" si="38"/>
        <v>640160</v>
      </c>
    </row>
    <row r="276" spans="1:6" ht="21" customHeight="1" x14ac:dyDescent="0.25">
      <c r="A276" s="70" t="s">
        <v>168</v>
      </c>
      <c r="B276" s="51" t="s">
        <v>140</v>
      </c>
      <c r="C276" s="71" t="s">
        <v>416</v>
      </c>
      <c r="D276" s="20">
        <f>D286+D296</f>
        <v>640160</v>
      </c>
      <c r="E276" s="20">
        <f t="shared" ref="E276" si="52">E286</f>
        <v>0</v>
      </c>
      <c r="F276" s="69">
        <f t="shared" si="38"/>
        <v>640160</v>
      </c>
    </row>
    <row r="277" spans="1:6" ht="47.4" customHeight="1" x14ac:dyDescent="0.25">
      <c r="A277" s="70" t="s">
        <v>263</v>
      </c>
      <c r="B277" s="51" t="s">
        <v>140</v>
      </c>
      <c r="C277" s="71" t="s">
        <v>417</v>
      </c>
      <c r="D277" s="20">
        <f t="shared" ref="D277:D282" si="53">D287</f>
        <v>44818224.710000001</v>
      </c>
      <c r="E277" s="20">
        <f t="shared" ref="E277" si="54">E287</f>
        <v>3471618.1300000004</v>
      </c>
      <c r="F277" s="69">
        <f t="shared" si="38"/>
        <v>41346606.579999998</v>
      </c>
    </row>
    <row r="278" spans="1:6" ht="17.399999999999999" customHeight="1" x14ac:dyDescent="0.25">
      <c r="A278" s="70" t="s">
        <v>265</v>
      </c>
      <c r="B278" s="51" t="s">
        <v>140</v>
      </c>
      <c r="C278" s="71" t="s">
        <v>418</v>
      </c>
      <c r="D278" s="20">
        <f t="shared" si="53"/>
        <v>44668224.710000001</v>
      </c>
      <c r="E278" s="20">
        <f t="shared" ref="E278" si="55">E288</f>
        <v>3471618.1300000004</v>
      </c>
      <c r="F278" s="69">
        <f t="shared" si="38"/>
        <v>41196606.579999998</v>
      </c>
    </row>
    <row r="279" spans="1:6" ht="81" customHeight="1" x14ac:dyDescent="0.25">
      <c r="A279" s="70" t="s">
        <v>315</v>
      </c>
      <c r="B279" s="51" t="s">
        <v>140</v>
      </c>
      <c r="C279" s="71" t="s">
        <v>419</v>
      </c>
      <c r="D279" s="20">
        <f>D289</f>
        <v>43831857.149999999</v>
      </c>
      <c r="E279" s="20">
        <f t="shared" ref="E279" si="56">E289</f>
        <v>3427790.47</v>
      </c>
      <c r="F279" s="69">
        <f t="shared" si="38"/>
        <v>40404066.68</v>
      </c>
    </row>
    <row r="280" spans="1:6" ht="33.6" customHeight="1" x14ac:dyDescent="0.25">
      <c r="A280" s="70" t="s">
        <v>267</v>
      </c>
      <c r="B280" s="51" t="s">
        <v>140</v>
      </c>
      <c r="C280" s="71" t="s">
        <v>420</v>
      </c>
      <c r="D280" s="20">
        <f t="shared" si="53"/>
        <v>836367.56</v>
      </c>
      <c r="E280" s="20">
        <f t="shared" ref="E280" si="57">E290</f>
        <v>43827.66</v>
      </c>
      <c r="F280" s="69">
        <f t="shared" si="38"/>
        <v>792539.9</v>
      </c>
    </row>
    <row r="281" spans="1:6" ht="45" customHeight="1" x14ac:dyDescent="0.25">
      <c r="A281" s="70" t="s">
        <v>358</v>
      </c>
      <c r="B281" s="51" t="s">
        <v>140</v>
      </c>
      <c r="C281" s="71" t="s">
        <v>421</v>
      </c>
      <c r="D281" s="20">
        <f t="shared" si="53"/>
        <v>150000</v>
      </c>
      <c r="E281" s="20">
        <v>0</v>
      </c>
      <c r="F281" s="69">
        <f t="shared" si="38"/>
        <v>150000</v>
      </c>
    </row>
    <row r="282" spans="1:6" ht="44.4" customHeight="1" x14ac:dyDescent="0.25">
      <c r="A282" s="70" t="s">
        <v>360</v>
      </c>
      <c r="B282" s="51" t="s">
        <v>140</v>
      </c>
      <c r="C282" s="71" t="s">
        <v>422</v>
      </c>
      <c r="D282" s="20">
        <f t="shared" si="53"/>
        <v>150000</v>
      </c>
      <c r="E282" s="20">
        <v>0</v>
      </c>
      <c r="F282" s="69">
        <f t="shared" si="38"/>
        <v>150000</v>
      </c>
    </row>
    <row r="283" spans="1:6" ht="13.2" x14ac:dyDescent="0.25">
      <c r="A283" s="62" t="s">
        <v>423</v>
      </c>
      <c r="B283" s="54" t="s">
        <v>140</v>
      </c>
      <c r="C283" s="63" t="s">
        <v>424</v>
      </c>
      <c r="D283" s="64">
        <f>D284+D287+D291</f>
        <v>45243384.710000001</v>
      </c>
      <c r="E283" s="64">
        <f>E284+E287+E291</f>
        <v>3471618.1300000004</v>
      </c>
      <c r="F283" s="69">
        <f t="shared" si="38"/>
        <v>41771766.579999998</v>
      </c>
    </row>
    <row r="284" spans="1:6" ht="45" customHeight="1" x14ac:dyDescent="0.25">
      <c r="A284" s="70" t="s">
        <v>162</v>
      </c>
      <c r="B284" s="51" t="s">
        <v>140</v>
      </c>
      <c r="C284" s="71" t="s">
        <v>425</v>
      </c>
      <c r="D284" s="20">
        <f>D285</f>
        <v>275160</v>
      </c>
      <c r="E284" s="20">
        <v>0</v>
      </c>
      <c r="F284" s="69">
        <f t="shared" si="38"/>
        <v>275160</v>
      </c>
    </row>
    <row r="285" spans="1:6" ht="39.6" customHeight="1" x14ac:dyDescent="0.25">
      <c r="A285" s="70" t="s">
        <v>164</v>
      </c>
      <c r="B285" s="51" t="s">
        <v>140</v>
      </c>
      <c r="C285" s="71" t="s">
        <v>426</v>
      </c>
      <c r="D285" s="20">
        <f>D286</f>
        <v>275160</v>
      </c>
      <c r="E285" s="20">
        <v>0</v>
      </c>
      <c r="F285" s="69">
        <f t="shared" si="38"/>
        <v>275160</v>
      </c>
    </row>
    <row r="286" spans="1:6" ht="24" customHeight="1" x14ac:dyDescent="0.25">
      <c r="A286" s="70" t="s">
        <v>168</v>
      </c>
      <c r="B286" s="51" t="s">
        <v>140</v>
      </c>
      <c r="C286" s="71" t="s">
        <v>427</v>
      </c>
      <c r="D286" s="20">
        <v>275160</v>
      </c>
      <c r="E286" s="20">
        <v>0</v>
      </c>
      <c r="F286" s="69">
        <f t="shared" ref="F286:F349" si="58">D286-E286</f>
        <v>275160</v>
      </c>
    </row>
    <row r="287" spans="1:6" ht="43.8" customHeight="1" x14ac:dyDescent="0.25">
      <c r="A287" s="70" t="s">
        <v>263</v>
      </c>
      <c r="B287" s="51" t="s">
        <v>140</v>
      </c>
      <c r="C287" s="71" t="s">
        <v>428</v>
      </c>
      <c r="D287" s="20">
        <f>D288+D291</f>
        <v>44818224.710000001</v>
      </c>
      <c r="E287" s="20">
        <f>E288</f>
        <v>3471618.1300000004</v>
      </c>
      <c r="F287" s="69">
        <f t="shared" si="58"/>
        <v>41346606.579999998</v>
      </c>
    </row>
    <row r="288" spans="1:6" ht="24" customHeight="1" x14ac:dyDescent="0.25">
      <c r="A288" s="70" t="s">
        <v>265</v>
      </c>
      <c r="B288" s="51" t="s">
        <v>140</v>
      </c>
      <c r="C288" s="71" t="s">
        <v>429</v>
      </c>
      <c r="D288" s="20">
        <f>D289+D290</f>
        <v>44668224.710000001</v>
      </c>
      <c r="E288" s="20">
        <f t="shared" ref="E288" si="59">E289+E290</f>
        <v>3471618.1300000004</v>
      </c>
      <c r="F288" s="69">
        <f t="shared" si="58"/>
        <v>41196606.579999998</v>
      </c>
    </row>
    <row r="289" spans="1:6" ht="72" customHeight="1" x14ac:dyDescent="0.25">
      <c r="A289" s="70" t="s">
        <v>315</v>
      </c>
      <c r="B289" s="51" t="s">
        <v>140</v>
      </c>
      <c r="C289" s="71" t="s">
        <v>430</v>
      </c>
      <c r="D289" s="20">
        <v>43831857.149999999</v>
      </c>
      <c r="E289" s="20">
        <v>3427790.47</v>
      </c>
      <c r="F289" s="69">
        <f t="shared" si="58"/>
        <v>40404066.68</v>
      </c>
    </row>
    <row r="290" spans="1:6" ht="26.4" customHeight="1" x14ac:dyDescent="0.25">
      <c r="A290" s="70" t="s">
        <v>267</v>
      </c>
      <c r="B290" s="51" t="s">
        <v>140</v>
      </c>
      <c r="C290" s="71" t="s">
        <v>431</v>
      </c>
      <c r="D290" s="20">
        <v>836367.56</v>
      </c>
      <c r="E290" s="20">
        <v>43827.66</v>
      </c>
      <c r="F290" s="69">
        <f t="shared" si="58"/>
        <v>792539.9</v>
      </c>
    </row>
    <row r="291" spans="1:6" ht="34.200000000000003" customHeight="1" x14ac:dyDescent="0.25">
      <c r="A291" s="70" t="s">
        <v>358</v>
      </c>
      <c r="B291" s="51" t="s">
        <v>140</v>
      </c>
      <c r="C291" s="71" t="s">
        <v>432</v>
      </c>
      <c r="D291" s="20">
        <f>D292</f>
        <v>150000</v>
      </c>
      <c r="E291" s="20">
        <v>0</v>
      </c>
      <c r="F291" s="69">
        <f t="shared" si="58"/>
        <v>150000</v>
      </c>
    </row>
    <row r="292" spans="1:6" ht="41.4" customHeight="1" x14ac:dyDescent="0.25">
      <c r="A292" s="70" t="s">
        <v>360</v>
      </c>
      <c r="B292" s="51" t="s">
        <v>140</v>
      </c>
      <c r="C292" s="71" t="s">
        <v>433</v>
      </c>
      <c r="D292" s="20">
        <v>150000</v>
      </c>
      <c r="E292" s="20">
        <v>0</v>
      </c>
      <c r="F292" s="69">
        <f t="shared" si="58"/>
        <v>150000</v>
      </c>
    </row>
    <row r="293" spans="1:6" ht="28.2" customHeight="1" x14ac:dyDescent="0.25">
      <c r="A293" s="62" t="s">
        <v>434</v>
      </c>
      <c r="B293" s="54" t="s">
        <v>140</v>
      </c>
      <c r="C293" s="63" t="s">
        <v>435</v>
      </c>
      <c r="D293" s="64">
        <f>D294</f>
        <v>365000</v>
      </c>
      <c r="E293" s="64">
        <v>0</v>
      </c>
      <c r="F293" s="69">
        <f t="shared" si="58"/>
        <v>365000</v>
      </c>
    </row>
    <row r="294" spans="1:6" ht="39.6" customHeight="1" x14ac:dyDescent="0.25">
      <c r="A294" s="70" t="s">
        <v>162</v>
      </c>
      <c r="B294" s="51" t="s">
        <v>140</v>
      </c>
      <c r="C294" s="71" t="s">
        <v>787</v>
      </c>
      <c r="D294" s="20">
        <f>D295</f>
        <v>365000</v>
      </c>
      <c r="E294" s="20">
        <v>0</v>
      </c>
      <c r="F294" s="69">
        <f t="shared" si="58"/>
        <v>365000</v>
      </c>
    </row>
    <row r="295" spans="1:6" ht="42.6" customHeight="1" x14ac:dyDescent="0.25">
      <c r="A295" s="70" t="s">
        <v>164</v>
      </c>
      <c r="B295" s="51" t="s">
        <v>140</v>
      </c>
      <c r="C295" s="71" t="s">
        <v>786</v>
      </c>
      <c r="D295" s="20">
        <f>D296</f>
        <v>365000</v>
      </c>
      <c r="E295" s="20">
        <v>0</v>
      </c>
      <c r="F295" s="69">
        <f t="shared" si="58"/>
        <v>365000</v>
      </c>
    </row>
    <row r="296" spans="1:6" ht="23.4" customHeight="1" x14ac:dyDescent="0.25">
      <c r="A296" s="70" t="s">
        <v>168</v>
      </c>
      <c r="B296" s="51" t="s">
        <v>140</v>
      </c>
      <c r="C296" s="71" t="s">
        <v>785</v>
      </c>
      <c r="D296" s="20">
        <v>365000</v>
      </c>
      <c r="E296" s="20">
        <v>0</v>
      </c>
      <c r="F296" s="69">
        <f t="shared" si="58"/>
        <v>365000</v>
      </c>
    </row>
    <row r="297" spans="1:6" ht="19.2" customHeight="1" x14ac:dyDescent="0.25">
      <c r="A297" s="62" t="s">
        <v>436</v>
      </c>
      <c r="B297" s="54" t="s">
        <v>140</v>
      </c>
      <c r="C297" s="63" t="s">
        <v>437</v>
      </c>
      <c r="D297" s="64">
        <f>D298+D301+D304+D311+D314</f>
        <v>12752154.15</v>
      </c>
      <c r="E297" s="64">
        <f>E321</f>
        <v>41616</v>
      </c>
      <c r="F297" s="69">
        <f t="shared" si="58"/>
        <v>12710538.15</v>
      </c>
    </row>
    <row r="298" spans="1:6" ht="73.2" customHeight="1" x14ac:dyDescent="0.25">
      <c r="A298" s="70" t="s">
        <v>144</v>
      </c>
      <c r="B298" s="51" t="s">
        <v>140</v>
      </c>
      <c r="C298" s="71" t="s">
        <v>438</v>
      </c>
      <c r="D298" s="20">
        <f>D337</f>
        <v>5000</v>
      </c>
      <c r="E298" s="20">
        <v>0</v>
      </c>
      <c r="F298" s="69">
        <f t="shared" si="58"/>
        <v>5000</v>
      </c>
    </row>
    <row r="299" spans="1:6" ht="40.799999999999997" customHeight="1" x14ac:dyDescent="0.25">
      <c r="A299" s="70" t="s">
        <v>154</v>
      </c>
      <c r="B299" s="51" t="s">
        <v>140</v>
      </c>
      <c r="C299" s="71" t="s">
        <v>439</v>
      </c>
      <c r="D299" s="20">
        <v>5000</v>
      </c>
      <c r="E299" s="20">
        <v>0</v>
      </c>
      <c r="F299" s="69">
        <f t="shared" si="58"/>
        <v>5000</v>
      </c>
    </row>
    <row r="300" spans="1:6" ht="69" customHeight="1" x14ac:dyDescent="0.25">
      <c r="A300" s="70" t="s">
        <v>237</v>
      </c>
      <c r="B300" s="51" t="s">
        <v>140</v>
      </c>
      <c r="C300" s="71" t="s">
        <v>440</v>
      </c>
      <c r="D300" s="20">
        <f>D339</f>
        <v>5000</v>
      </c>
      <c r="E300" s="20">
        <v>0</v>
      </c>
      <c r="F300" s="69">
        <f t="shared" si="58"/>
        <v>5000</v>
      </c>
    </row>
    <row r="301" spans="1:6" ht="39.6" customHeight="1" x14ac:dyDescent="0.25">
      <c r="A301" s="70" t="s">
        <v>162</v>
      </c>
      <c r="B301" s="51" t="s">
        <v>140</v>
      </c>
      <c r="C301" s="71" t="s">
        <v>441</v>
      </c>
      <c r="D301" s="20">
        <f t="shared" ref="D301:E302" si="60">D340</f>
        <v>391992.55</v>
      </c>
      <c r="E301" s="20">
        <f>E340</f>
        <v>0</v>
      </c>
      <c r="F301" s="69">
        <f t="shared" si="58"/>
        <v>391992.55</v>
      </c>
    </row>
    <row r="302" spans="1:6" ht="37.200000000000003" customHeight="1" x14ac:dyDescent="0.25">
      <c r="A302" s="70" t="s">
        <v>164</v>
      </c>
      <c r="B302" s="51" t="s">
        <v>140</v>
      </c>
      <c r="C302" s="71" t="s">
        <v>442</v>
      </c>
      <c r="D302" s="20">
        <f t="shared" si="60"/>
        <v>391992.55</v>
      </c>
      <c r="E302" s="20">
        <f t="shared" si="60"/>
        <v>0</v>
      </c>
      <c r="F302" s="69">
        <f t="shared" si="58"/>
        <v>391992.55</v>
      </c>
    </row>
    <row r="303" spans="1:6" ht="19.8" customHeight="1" x14ac:dyDescent="0.25">
      <c r="A303" s="70" t="s">
        <v>168</v>
      </c>
      <c r="B303" s="51" t="s">
        <v>140</v>
      </c>
      <c r="C303" s="71" t="s">
        <v>443</v>
      </c>
      <c r="D303" s="20">
        <f>D342</f>
        <v>391992.55</v>
      </c>
      <c r="E303" s="20">
        <f t="shared" ref="E303" si="61">E342</f>
        <v>0</v>
      </c>
      <c r="F303" s="69">
        <f t="shared" si="58"/>
        <v>391992.55</v>
      </c>
    </row>
    <row r="304" spans="1:6" ht="27.6" customHeight="1" x14ac:dyDescent="0.25">
      <c r="A304" s="70" t="s">
        <v>444</v>
      </c>
      <c r="B304" s="51" t="s">
        <v>140</v>
      </c>
      <c r="C304" s="71" t="s">
        <v>445</v>
      </c>
      <c r="D304" s="20">
        <f>D305+D307+D310</f>
        <v>10472461.6</v>
      </c>
      <c r="E304" s="20">
        <f>E30+E307+E3105</f>
        <v>41616</v>
      </c>
      <c r="F304" s="69">
        <f t="shared" si="58"/>
        <v>10430845.6</v>
      </c>
    </row>
    <row r="305" spans="1:6" ht="29.4" customHeight="1" x14ac:dyDescent="0.25">
      <c r="A305" s="70" t="s">
        <v>446</v>
      </c>
      <c r="B305" s="51" t="s">
        <v>140</v>
      </c>
      <c r="C305" s="71" t="s">
        <v>447</v>
      </c>
      <c r="D305" s="20">
        <f>D319</f>
        <v>8613963.5999999996</v>
      </c>
      <c r="E305" s="20">
        <v>0</v>
      </c>
      <c r="F305" s="69">
        <f t="shared" si="58"/>
        <v>8613963.5999999996</v>
      </c>
    </row>
    <row r="306" spans="1:6" ht="30.6" customHeight="1" x14ac:dyDescent="0.25">
      <c r="A306" s="70" t="s">
        <v>448</v>
      </c>
      <c r="B306" s="51" t="s">
        <v>140</v>
      </c>
      <c r="C306" s="71" t="s">
        <v>449</v>
      </c>
      <c r="D306" s="20">
        <f>D320</f>
        <v>8613963.5999999996</v>
      </c>
      <c r="E306" s="20">
        <v>0</v>
      </c>
      <c r="F306" s="69">
        <f t="shared" si="58"/>
        <v>8613963.5999999996</v>
      </c>
    </row>
    <row r="307" spans="1:6" ht="38.4" customHeight="1" x14ac:dyDescent="0.25">
      <c r="A307" s="70" t="s">
        <v>450</v>
      </c>
      <c r="B307" s="51" t="s">
        <v>140</v>
      </c>
      <c r="C307" s="71" t="s">
        <v>451</v>
      </c>
      <c r="D307" s="20">
        <f>D323+D328+D344</f>
        <v>1824498</v>
      </c>
      <c r="E307" s="20">
        <f>E323</f>
        <v>41616</v>
      </c>
      <c r="F307" s="69">
        <f t="shared" si="58"/>
        <v>1782882</v>
      </c>
    </row>
    <row r="308" spans="1:6" ht="37.200000000000003" customHeight="1" x14ac:dyDescent="0.25">
      <c r="A308" s="70" t="s">
        <v>452</v>
      </c>
      <c r="B308" s="51" t="s">
        <v>140</v>
      </c>
      <c r="C308" s="71" t="s">
        <v>453</v>
      </c>
      <c r="D308" s="20">
        <f>D324+D345</f>
        <v>840000</v>
      </c>
      <c r="E308" s="20">
        <f>E324</f>
        <v>41616</v>
      </c>
      <c r="F308" s="69">
        <f t="shared" si="58"/>
        <v>798384</v>
      </c>
    </row>
    <row r="309" spans="1:6" ht="30" customHeight="1" x14ac:dyDescent="0.25">
      <c r="A309" s="70" t="s">
        <v>454</v>
      </c>
      <c r="B309" s="51" t="s">
        <v>140</v>
      </c>
      <c r="C309" s="71" t="s">
        <v>455</v>
      </c>
      <c r="D309" s="20">
        <f>D325+D329</f>
        <v>984498</v>
      </c>
      <c r="E309" s="20">
        <v>0</v>
      </c>
      <c r="F309" s="69">
        <f t="shared" si="58"/>
        <v>984498</v>
      </c>
    </row>
    <row r="310" spans="1:6" ht="13.2" x14ac:dyDescent="0.25">
      <c r="A310" s="70" t="s">
        <v>456</v>
      </c>
      <c r="B310" s="51" t="s">
        <v>140</v>
      </c>
      <c r="C310" s="71" t="s">
        <v>457</v>
      </c>
      <c r="D310" s="20">
        <f>D346</f>
        <v>34000</v>
      </c>
      <c r="E310" s="20">
        <v>0</v>
      </c>
      <c r="F310" s="69">
        <f t="shared" si="58"/>
        <v>34000</v>
      </c>
    </row>
    <row r="311" spans="1:6" ht="40.200000000000003" customHeight="1" x14ac:dyDescent="0.25">
      <c r="A311" s="70" t="s">
        <v>307</v>
      </c>
      <c r="B311" s="51" t="s">
        <v>140</v>
      </c>
      <c r="C311" s="71" t="s">
        <v>458</v>
      </c>
      <c r="D311" s="20">
        <f t="shared" ref="D311:D312" si="62">D330</f>
        <v>0</v>
      </c>
      <c r="E311" s="20">
        <v>0</v>
      </c>
      <c r="F311" s="69">
        <f t="shared" si="58"/>
        <v>0</v>
      </c>
    </row>
    <row r="312" spans="1:6" ht="13.2" x14ac:dyDescent="0.25">
      <c r="A312" s="70" t="s">
        <v>309</v>
      </c>
      <c r="B312" s="51" t="s">
        <v>140</v>
      </c>
      <c r="C312" s="71" t="s">
        <v>459</v>
      </c>
      <c r="D312" s="20">
        <f t="shared" si="62"/>
        <v>0</v>
      </c>
      <c r="E312" s="20">
        <v>0</v>
      </c>
      <c r="F312" s="69">
        <f t="shared" si="58"/>
        <v>0</v>
      </c>
    </row>
    <row r="313" spans="1:6" ht="52.2" customHeight="1" x14ac:dyDescent="0.25">
      <c r="A313" s="70" t="s">
        <v>460</v>
      </c>
      <c r="B313" s="51" t="s">
        <v>140</v>
      </c>
      <c r="C313" s="71" t="s">
        <v>461</v>
      </c>
      <c r="D313" s="20">
        <f>D332</f>
        <v>0</v>
      </c>
      <c r="E313" s="20">
        <v>0</v>
      </c>
      <c r="F313" s="69">
        <f t="shared" si="58"/>
        <v>0</v>
      </c>
    </row>
    <row r="314" spans="1:6" ht="40.799999999999997" customHeight="1" x14ac:dyDescent="0.25">
      <c r="A314" s="70" t="s">
        <v>263</v>
      </c>
      <c r="B314" s="51" t="s">
        <v>140</v>
      </c>
      <c r="C314" s="71" t="s">
        <v>462</v>
      </c>
      <c r="D314" s="20">
        <f t="shared" ref="D314:D315" si="63">D333+D347</f>
        <v>1882700</v>
      </c>
      <c r="E314" s="20">
        <v>0</v>
      </c>
      <c r="F314" s="69">
        <f t="shared" si="58"/>
        <v>1882700</v>
      </c>
    </row>
    <row r="315" spans="1:6" ht="28.8" customHeight="1" x14ac:dyDescent="0.25">
      <c r="A315" s="70" t="s">
        <v>265</v>
      </c>
      <c r="B315" s="51" t="s">
        <v>140</v>
      </c>
      <c r="C315" s="71" t="s">
        <v>463</v>
      </c>
      <c r="D315" s="20">
        <f t="shared" si="63"/>
        <v>1882700</v>
      </c>
      <c r="E315" s="20">
        <v>0</v>
      </c>
      <c r="F315" s="69">
        <f t="shared" si="58"/>
        <v>1882700</v>
      </c>
    </row>
    <row r="316" spans="1:6" ht="33.6" customHeight="1" x14ac:dyDescent="0.25">
      <c r="A316" s="70" t="s">
        <v>267</v>
      </c>
      <c r="B316" s="51" t="s">
        <v>140</v>
      </c>
      <c r="C316" s="71" t="s">
        <v>464</v>
      </c>
      <c r="D316" s="20">
        <f>D335+D349</f>
        <v>1882700</v>
      </c>
      <c r="E316" s="20">
        <v>0</v>
      </c>
      <c r="F316" s="69">
        <f t="shared" si="58"/>
        <v>1882700</v>
      </c>
    </row>
    <row r="317" spans="1:6" ht="25.2" customHeight="1" x14ac:dyDescent="0.25">
      <c r="A317" s="62" t="s">
        <v>465</v>
      </c>
      <c r="B317" s="54" t="s">
        <v>140</v>
      </c>
      <c r="C317" s="63" t="s">
        <v>466</v>
      </c>
      <c r="D317" s="64">
        <f>D318</f>
        <v>8613963.5999999996</v>
      </c>
      <c r="E317" s="64">
        <v>0</v>
      </c>
      <c r="F317" s="69">
        <f t="shared" si="58"/>
        <v>8613963.5999999996</v>
      </c>
    </row>
    <row r="318" spans="1:6" ht="33" customHeight="1" x14ac:dyDescent="0.25">
      <c r="A318" s="70" t="s">
        <v>444</v>
      </c>
      <c r="B318" s="51" t="s">
        <v>140</v>
      </c>
      <c r="C318" s="71" t="s">
        <v>467</v>
      </c>
      <c r="D318" s="20">
        <f>D319</f>
        <v>8613963.5999999996</v>
      </c>
      <c r="E318" s="20">
        <v>0</v>
      </c>
      <c r="F318" s="69">
        <f t="shared" si="58"/>
        <v>8613963.5999999996</v>
      </c>
    </row>
    <row r="319" spans="1:6" ht="32.4" customHeight="1" x14ac:dyDescent="0.25">
      <c r="A319" s="70" t="s">
        <v>446</v>
      </c>
      <c r="B319" s="51" t="s">
        <v>140</v>
      </c>
      <c r="C319" s="71" t="s">
        <v>468</v>
      </c>
      <c r="D319" s="20">
        <f>D320</f>
        <v>8613963.5999999996</v>
      </c>
      <c r="E319" s="20">
        <v>0</v>
      </c>
      <c r="F319" s="69">
        <f t="shared" si="58"/>
        <v>8613963.5999999996</v>
      </c>
    </row>
    <row r="320" spans="1:6" ht="33" customHeight="1" x14ac:dyDescent="0.25">
      <c r="A320" s="70" t="s">
        <v>448</v>
      </c>
      <c r="B320" s="51" t="s">
        <v>140</v>
      </c>
      <c r="C320" s="71" t="s">
        <v>469</v>
      </c>
      <c r="D320" s="20">
        <v>8613963.5999999996</v>
      </c>
      <c r="E320" s="20">
        <v>0</v>
      </c>
      <c r="F320" s="69">
        <f t="shared" si="58"/>
        <v>8613963.5999999996</v>
      </c>
    </row>
    <row r="321" spans="1:6" ht="25.2" customHeight="1" x14ac:dyDescent="0.25">
      <c r="A321" s="62" t="s">
        <v>470</v>
      </c>
      <c r="B321" s="54" t="s">
        <v>140</v>
      </c>
      <c r="C321" s="63" t="s">
        <v>471</v>
      </c>
      <c r="D321" s="64">
        <f>D322</f>
        <v>1674498</v>
      </c>
      <c r="E321" s="64">
        <f>E322</f>
        <v>41616</v>
      </c>
      <c r="F321" s="69">
        <f t="shared" si="58"/>
        <v>1632882</v>
      </c>
    </row>
    <row r="322" spans="1:6" ht="28.2" customHeight="1" x14ac:dyDescent="0.25">
      <c r="A322" s="70" t="s">
        <v>444</v>
      </c>
      <c r="B322" s="51" t="s">
        <v>140</v>
      </c>
      <c r="C322" s="71" t="s">
        <v>472</v>
      </c>
      <c r="D322" s="20">
        <f>D323</f>
        <v>1674498</v>
      </c>
      <c r="E322" s="20">
        <f>E323</f>
        <v>41616</v>
      </c>
      <c r="F322" s="69">
        <f t="shared" si="58"/>
        <v>1632882</v>
      </c>
    </row>
    <row r="323" spans="1:6" ht="33.6" customHeight="1" x14ac:dyDescent="0.25">
      <c r="A323" s="70" t="s">
        <v>450</v>
      </c>
      <c r="B323" s="51" t="s">
        <v>140</v>
      </c>
      <c r="C323" s="71" t="s">
        <v>473</v>
      </c>
      <c r="D323" s="20">
        <f>D324+D325</f>
        <v>1674498</v>
      </c>
      <c r="E323" s="20">
        <f>E324</f>
        <v>41616</v>
      </c>
      <c r="F323" s="69">
        <f t="shared" si="58"/>
        <v>1632882</v>
      </c>
    </row>
    <row r="324" spans="1:6" ht="33" customHeight="1" x14ac:dyDescent="0.25">
      <c r="A324" s="70" t="s">
        <v>452</v>
      </c>
      <c r="B324" s="51" t="s">
        <v>140</v>
      </c>
      <c r="C324" s="71" t="s">
        <v>474</v>
      </c>
      <c r="D324" s="20">
        <v>840000</v>
      </c>
      <c r="E324" s="20">
        <v>41616</v>
      </c>
      <c r="F324" s="69">
        <f t="shared" si="58"/>
        <v>798384</v>
      </c>
    </row>
    <row r="325" spans="1:6" ht="25.2" customHeight="1" x14ac:dyDescent="0.25">
      <c r="A325" s="70" t="s">
        <v>454</v>
      </c>
      <c r="B325" s="51" t="s">
        <v>140</v>
      </c>
      <c r="C325" s="71" t="s">
        <v>475</v>
      </c>
      <c r="D325" s="20">
        <v>834498</v>
      </c>
      <c r="E325" s="20">
        <v>0</v>
      </c>
      <c r="F325" s="69">
        <f t="shared" si="58"/>
        <v>834498</v>
      </c>
    </row>
    <row r="326" spans="1:6" ht="13.2" x14ac:dyDescent="0.25">
      <c r="A326" s="62" t="s">
        <v>476</v>
      </c>
      <c r="B326" s="54" t="s">
        <v>140</v>
      </c>
      <c r="C326" s="63" t="s">
        <v>477</v>
      </c>
      <c r="D326" s="64">
        <f>D327+D330+D333</f>
        <v>2032700</v>
      </c>
      <c r="E326" s="64">
        <f t="shared" ref="E326" si="64">E327+E330+E333</f>
        <v>0</v>
      </c>
      <c r="F326" s="69">
        <f t="shared" si="58"/>
        <v>2032700</v>
      </c>
    </row>
    <row r="327" spans="1:6" ht="24" customHeight="1" x14ac:dyDescent="0.25">
      <c r="A327" s="75" t="s">
        <v>444</v>
      </c>
      <c r="B327" s="58" t="s">
        <v>140</v>
      </c>
      <c r="C327" s="74" t="s">
        <v>604</v>
      </c>
      <c r="D327" s="64">
        <f>D328</f>
        <v>150000</v>
      </c>
      <c r="E327" s="64">
        <v>0</v>
      </c>
      <c r="F327" s="69">
        <f t="shared" si="58"/>
        <v>150000</v>
      </c>
    </row>
    <row r="328" spans="1:6" ht="38.4" customHeight="1" x14ac:dyDescent="0.25">
      <c r="A328" s="75" t="s">
        <v>450</v>
      </c>
      <c r="B328" s="58" t="s">
        <v>140</v>
      </c>
      <c r="C328" s="74" t="s">
        <v>605</v>
      </c>
      <c r="D328" s="64">
        <f>D329</f>
        <v>150000</v>
      </c>
      <c r="E328" s="64">
        <v>0</v>
      </c>
      <c r="F328" s="69">
        <f t="shared" si="58"/>
        <v>150000</v>
      </c>
    </row>
    <row r="329" spans="1:6" ht="25.8" customHeight="1" x14ac:dyDescent="0.25">
      <c r="A329" s="75" t="s">
        <v>454</v>
      </c>
      <c r="B329" s="58" t="s">
        <v>140</v>
      </c>
      <c r="C329" s="74" t="s">
        <v>606</v>
      </c>
      <c r="D329" s="69">
        <v>150000</v>
      </c>
      <c r="E329" s="64">
        <v>0</v>
      </c>
      <c r="F329" s="69">
        <f t="shared" si="58"/>
        <v>150000</v>
      </c>
    </row>
    <row r="330" spans="1:6" ht="34.799999999999997" customHeight="1" x14ac:dyDescent="0.25">
      <c r="A330" s="70" t="s">
        <v>307</v>
      </c>
      <c r="B330" s="51" t="s">
        <v>140</v>
      </c>
      <c r="C330" s="71" t="s">
        <v>478</v>
      </c>
      <c r="D330" s="20">
        <f>D331</f>
        <v>0</v>
      </c>
      <c r="E330" s="20">
        <v>0</v>
      </c>
      <c r="F330" s="69">
        <f t="shared" si="58"/>
        <v>0</v>
      </c>
    </row>
    <row r="331" spans="1:6" ht="21" customHeight="1" x14ac:dyDescent="0.25">
      <c r="A331" s="70" t="s">
        <v>309</v>
      </c>
      <c r="B331" s="51" t="s">
        <v>140</v>
      </c>
      <c r="C331" s="71" t="s">
        <v>479</v>
      </c>
      <c r="D331" s="20">
        <f>D332</f>
        <v>0</v>
      </c>
      <c r="E331" s="20">
        <v>0</v>
      </c>
      <c r="F331" s="69">
        <f t="shared" si="58"/>
        <v>0</v>
      </c>
    </row>
    <row r="332" spans="1:6" ht="47.4" customHeight="1" x14ac:dyDescent="0.25">
      <c r="A332" s="70" t="s">
        <v>460</v>
      </c>
      <c r="B332" s="51" t="s">
        <v>140</v>
      </c>
      <c r="C332" s="71" t="s">
        <v>480</v>
      </c>
      <c r="D332" s="20">
        <v>0</v>
      </c>
      <c r="E332" s="20">
        <v>0</v>
      </c>
      <c r="F332" s="69">
        <f t="shared" si="58"/>
        <v>0</v>
      </c>
    </row>
    <row r="333" spans="1:6" ht="40.799999999999997" customHeight="1" x14ac:dyDescent="0.25">
      <c r="A333" s="70" t="s">
        <v>263</v>
      </c>
      <c r="B333" s="51" t="s">
        <v>140</v>
      </c>
      <c r="C333" s="71" t="s">
        <v>481</v>
      </c>
      <c r="D333" s="20">
        <f>D334</f>
        <v>1882700</v>
      </c>
      <c r="E333" s="20">
        <v>0</v>
      </c>
      <c r="F333" s="69">
        <f t="shared" si="58"/>
        <v>1882700</v>
      </c>
    </row>
    <row r="334" spans="1:6" ht="22.2" customHeight="1" x14ac:dyDescent="0.25">
      <c r="A334" s="70" t="s">
        <v>265</v>
      </c>
      <c r="B334" s="51" t="s">
        <v>140</v>
      </c>
      <c r="C334" s="71" t="s">
        <v>482</v>
      </c>
      <c r="D334" s="20">
        <f>D335</f>
        <v>1882700</v>
      </c>
      <c r="E334" s="20">
        <v>0</v>
      </c>
      <c r="F334" s="69">
        <f t="shared" si="58"/>
        <v>1882700</v>
      </c>
    </row>
    <row r="335" spans="1:6" ht="29.4" customHeight="1" x14ac:dyDescent="0.25">
      <c r="A335" s="70" t="s">
        <v>267</v>
      </c>
      <c r="B335" s="51" t="s">
        <v>140</v>
      </c>
      <c r="C335" s="71" t="s">
        <v>483</v>
      </c>
      <c r="D335" s="20">
        <v>1882700</v>
      </c>
      <c r="E335" s="20">
        <v>0</v>
      </c>
      <c r="F335" s="69">
        <f t="shared" si="58"/>
        <v>1882700</v>
      </c>
    </row>
    <row r="336" spans="1:6" ht="33" customHeight="1" x14ac:dyDescent="0.25">
      <c r="A336" s="62" t="s">
        <v>484</v>
      </c>
      <c r="B336" s="54" t="s">
        <v>140</v>
      </c>
      <c r="C336" s="63" t="s">
        <v>485</v>
      </c>
      <c r="D336" s="64">
        <f>D340+D343+D347+D337</f>
        <v>430992.55</v>
      </c>
      <c r="E336" s="64">
        <f t="shared" ref="E336" si="65">E340+E343+E347</f>
        <v>0</v>
      </c>
      <c r="F336" s="69">
        <f t="shared" si="58"/>
        <v>430992.55</v>
      </c>
    </row>
    <row r="337" spans="1:6" ht="70.8" customHeight="1" x14ac:dyDescent="0.25">
      <c r="A337" s="70" t="s">
        <v>144</v>
      </c>
      <c r="B337" s="51" t="s">
        <v>140</v>
      </c>
      <c r="C337" s="71" t="s">
        <v>486</v>
      </c>
      <c r="D337" s="20">
        <v>5000</v>
      </c>
      <c r="E337" s="20">
        <f t="shared" ref="E337:E339" si="66">E338</f>
        <v>0</v>
      </c>
      <c r="F337" s="69">
        <f t="shared" si="58"/>
        <v>5000</v>
      </c>
    </row>
    <row r="338" spans="1:6" ht="34.799999999999997" customHeight="1" x14ac:dyDescent="0.25">
      <c r="A338" s="70" t="s">
        <v>154</v>
      </c>
      <c r="B338" s="51" t="s">
        <v>140</v>
      </c>
      <c r="C338" s="71" t="s">
        <v>487</v>
      </c>
      <c r="D338" s="20">
        <v>5000</v>
      </c>
      <c r="E338" s="20">
        <f t="shared" si="66"/>
        <v>0</v>
      </c>
      <c r="F338" s="69">
        <f t="shared" si="58"/>
        <v>5000</v>
      </c>
    </row>
    <row r="339" spans="1:6" ht="69.599999999999994" customHeight="1" x14ac:dyDescent="0.25">
      <c r="A339" s="70" t="s">
        <v>237</v>
      </c>
      <c r="B339" s="51" t="s">
        <v>140</v>
      </c>
      <c r="C339" s="71" t="s">
        <v>488</v>
      </c>
      <c r="D339" s="20">
        <v>5000</v>
      </c>
      <c r="E339" s="20">
        <f t="shared" si="66"/>
        <v>0</v>
      </c>
      <c r="F339" s="69">
        <f t="shared" si="58"/>
        <v>5000</v>
      </c>
    </row>
    <row r="340" spans="1:6" ht="39" customHeight="1" x14ac:dyDescent="0.25">
      <c r="A340" s="70" t="s">
        <v>162</v>
      </c>
      <c r="B340" s="51" t="s">
        <v>140</v>
      </c>
      <c r="C340" s="71" t="s">
        <v>489</v>
      </c>
      <c r="D340" s="20">
        <f>D341</f>
        <v>391992.55</v>
      </c>
      <c r="E340" s="20">
        <f t="shared" ref="E340" si="67">E341</f>
        <v>0</v>
      </c>
      <c r="F340" s="69">
        <f t="shared" si="58"/>
        <v>391992.55</v>
      </c>
    </row>
    <row r="341" spans="1:6" ht="36.6" customHeight="1" x14ac:dyDescent="0.25">
      <c r="A341" s="70" t="s">
        <v>164</v>
      </c>
      <c r="B341" s="51" t="s">
        <v>140</v>
      </c>
      <c r="C341" s="71" t="s">
        <v>490</v>
      </c>
      <c r="D341" s="20">
        <f>D342</f>
        <v>391992.55</v>
      </c>
      <c r="E341" s="20">
        <f t="shared" ref="E341" si="68">E342</f>
        <v>0</v>
      </c>
      <c r="F341" s="69">
        <f t="shared" si="58"/>
        <v>391992.55</v>
      </c>
    </row>
    <row r="342" spans="1:6" ht="17.399999999999999" customHeight="1" x14ac:dyDescent="0.25">
      <c r="A342" s="70" t="s">
        <v>168</v>
      </c>
      <c r="B342" s="51" t="s">
        <v>140</v>
      </c>
      <c r="C342" s="71" t="s">
        <v>491</v>
      </c>
      <c r="D342" s="20">
        <v>391992.55</v>
      </c>
      <c r="E342" s="20">
        <v>0</v>
      </c>
      <c r="F342" s="69">
        <f t="shared" si="58"/>
        <v>391992.55</v>
      </c>
    </row>
    <row r="343" spans="1:6" ht="28.2" customHeight="1" x14ac:dyDescent="0.25">
      <c r="A343" s="70" t="s">
        <v>444</v>
      </c>
      <c r="B343" s="51" t="s">
        <v>140</v>
      </c>
      <c r="C343" s="71" t="s">
        <v>492</v>
      </c>
      <c r="D343" s="20">
        <f>D346</f>
        <v>34000</v>
      </c>
      <c r="E343" s="20">
        <v>0</v>
      </c>
      <c r="F343" s="69">
        <f t="shared" si="58"/>
        <v>34000</v>
      </c>
    </row>
    <row r="344" spans="1:6" ht="35.4" customHeight="1" x14ac:dyDescent="0.25">
      <c r="A344" s="70" t="s">
        <v>450</v>
      </c>
      <c r="B344" s="51" t="s">
        <v>140</v>
      </c>
      <c r="C344" s="71" t="s">
        <v>493</v>
      </c>
      <c r="D344" s="20">
        <f>D345</f>
        <v>0</v>
      </c>
      <c r="E344" s="20">
        <v>0</v>
      </c>
      <c r="F344" s="69">
        <f t="shared" si="58"/>
        <v>0</v>
      </c>
    </row>
    <row r="345" spans="1:6" ht="33.6" customHeight="1" x14ac:dyDescent="0.25">
      <c r="A345" s="70" t="s">
        <v>452</v>
      </c>
      <c r="B345" s="51" t="s">
        <v>140</v>
      </c>
      <c r="C345" s="71" t="s">
        <v>494</v>
      </c>
      <c r="D345" s="20">
        <v>0</v>
      </c>
      <c r="E345" s="20">
        <v>0</v>
      </c>
      <c r="F345" s="69">
        <f t="shared" si="58"/>
        <v>0</v>
      </c>
    </row>
    <row r="346" spans="1:6" ht="16.8" customHeight="1" x14ac:dyDescent="0.25">
      <c r="A346" s="70" t="s">
        <v>456</v>
      </c>
      <c r="B346" s="51" t="s">
        <v>140</v>
      </c>
      <c r="C346" s="71" t="s">
        <v>495</v>
      </c>
      <c r="D346" s="20">
        <v>34000</v>
      </c>
      <c r="E346" s="20">
        <v>0</v>
      </c>
      <c r="F346" s="69">
        <f t="shared" si="58"/>
        <v>34000</v>
      </c>
    </row>
    <row r="347" spans="1:6" ht="37.799999999999997" customHeight="1" x14ac:dyDescent="0.25">
      <c r="A347" s="70" t="s">
        <v>263</v>
      </c>
      <c r="B347" s="51" t="s">
        <v>140</v>
      </c>
      <c r="C347" s="71" t="s">
        <v>496</v>
      </c>
      <c r="D347" s="20">
        <f>D348</f>
        <v>0</v>
      </c>
      <c r="E347" s="20">
        <v>0</v>
      </c>
      <c r="F347" s="69">
        <f t="shared" si="58"/>
        <v>0</v>
      </c>
    </row>
    <row r="348" spans="1:6" ht="18.600000000000001" customHeight="1" x14ac:dyDescent="0.25">
      <c r="A348" s="70" t="s">
        <v>265</v>
      </c>
      <c r="B348" s="51" t="s">
        <v>140</v>
      </c>
      <c r="C348" s="71" t="s">
        <v>497</v>
      </c>
      <c r="D348" s="20">
        <v>0</v>
      </c>
      <c r="E348" s="20">
        <v>0</v>
      </c>
      <c r="F348" s="69">
        <f t="shared" si="58"/>
        <v>0</v>
      </c>
    </row>
    <row r="349" spans="1:6" ht="27" customHeight="1" x14ac:dyDescent="0.25">
      <c r="A349" s="70" t="s">
        <v>267</v>
      </c>
      <c r="B349" s="51" t="s">
        <v>140</v>
      </c>
      <c r="C349" s="71" t="s">
        <v>498</v>
      </c>
      <c r="D349" s="20">
        <v>0</v>
      </c>
      <c r="E349" s="20">
        <v>0</v>
      </c>
      <c r="F349" s="69">
        <f t="shared" si="58"/>
        <v>0</v>
      </c>
    </row>
    <row r="350" spans="1:6" ht="13.2" x14ac:dyDescent="0.25">
      <c r="A350" s="62" t="s">
        <v>499</v>
      </c>
      <c r="B350" s="54" t="s">
        <v>140</v>
      </c>
      <c r="C350" s="63" t="s">
        <v>500</v>
      </c>
      <c r="D350" s="64">
        <f>D358+D362</f>
        <v>520000</v>
      </c>
      <c r="E350" s="64">
        <f t="shared" ref="E350" si="69">E358+E362</f>
        <v>0</v>
      </c>
      <c r="F350" s="69">
        <f t="shared" ref="F350:F375" si="70">D350-E350</f>
        <v>520000</v>
      </c>
    </row>
    <row r="351" spans="1:6" ht="72.599999999999994" customHeight="1" x14ac:dyDescent="0.25">
      <c r="A351" s="70" t="s">
        <v>144</v>
      </c>
      <c r="B351" s="51" t="s">
        <v>140</v>
      </c>
      <c r="C351" s="71" t="s">
        <v>501</v>
      </c>
      <c r="D351" s="20">
        <f>D363</f>
        <v>390000</v>
      </c>
      <c r="E351" s="20">
        <f>E363</f>
        <v>0</v>
      </c>
      <c r="F351" s="69">
        <f t="shared" si="70"/>
        <v>390000</v>
      </c>
    </row>
    <row r="352" spans="1:6" ht="35.4" customHeight="1" x14ac:dyDescent="0.25">
      <c r="A352" s="70" t="s">
        <v>154</v>
      </c>
      <c r="B352" s="51" t="s">
        <v>140</v>
      </c>
      <c r="C352" s="71" t="s">
        <v>502</v>
      </c>
      <c r="D352" s="20">
        <f>D364</f>
        <v>390000</v>
      </c>
      <c r="E352" s="20">
        <f>E364</f>
        <v>0</v>
      </c>
      <c r="F352" s="69">
        <f t="shared" si="70"/>
        <v>390000</v>
      </c>
    </row>
    <row r="353" spans="1:6" ht="46.2" customHeight="1" x14ac:dyDescent="0.25">
      <c r="A353" s="70" t="s">
        <v>158</v>
      </c>
      <c r="B353" s="51" t="s">
        <v>140</v>
      </c>
      <c r="C353" s="71" t="s">
        <v>503</v>
      </c>
      <c r="D353" s="20">
        <f>D365</f>
        <v>0</v>
      </c>
      <c r="E353" s="20">
        <v>0</v>
      </c>
      <c r="F353" s="69">
        <f t="shared" si="70"/>
        <v>0</v>
      </c>
    </row>
    <row r="354" spans="1:6" ht="67.2" customHeight="1" x14ac:dyDescent="0.25">
      <c r="A354" s="70" t="s">
        <v>237</v>
      </c>
      <c r="B354" s="51" t="s">
        <v>140</v>
      </c>
      <c r="C354" s="71" t="s">
        <v>504</v>
      </c>
      <c r="D354" s="20">
        <f>D366</f>
        <v>390000</v>
      </c>
      <c r="E354" s="20">
        <f t="shared" ref="E354" si="71">E366</f>
        <v>0</v>
      </c>
      <c r="F354" s="69">
        <f t="shared" si="70"/>
        <v>390000</v>
      </c>
    </row>
    <row r="355" spans="1:6" ht="40.799999999999997" customHeight="1" x14ac:dyDescent="0.25">
      <c r="A355" s="70" t="s">
        <v>162</v>
      </c>
      <c r="B355" s="51" t="s">
        <v>140</v>
      </c>
      <c r="C355" s="71" t="s">
        <v>505</v>
      </c>
      <c r="D355" s="20">
        <f>D359+D367</f>
        <v>130000</v>
      </c>
      <c r="E355" s="20">
        <f t="shared" ref="E355" si="72">E359+E367</f>
        <v>0</v>
      </c>
      <c r="F355" s="69">
        <f t="shared" si="70"/>
        <v>130000</v>
      </c>
    </row>
    <row r="356" spans="1:6" ht="40.799999999999997" customHeight="1" x14ac:dyDescent="0.25">
      <c r="A356" s="70" t="s">
        <v>164</v>
      </c>
      <c r="B356" s="51" t="s">
        <v>140</v>
      </c>
      <c r="C356" s="71" t="s">
        <v>506</v>
      </c>
      <c r="D356" s="20">
        <f>D360+D368</f>
        <v>130000</v>
      </c>
      <c r="E356" s="20">
        <f t="shared" ref="E356" si="73">E360+E368</f>
        <v>0</v>
      </c>
      <c r="F356" s="69">
        <f t="shared" si="70"/>
        <v>130000</v>
      </c>
    </row>
    <row r="357" spans="1:6" ht="18.600000000000001" customHeight="1" x14ac:dyDescent="0.25">
      <c r="A357" s="70" t="s">
        <v>168</v>
      </c>
      <c r="B357" s="51" t="s">
        <v>140</v>
      </c>
      <c r="C357" s="71" t="s">
        <v>507</v>
      </c>
      <c r="D357" s="20">
        <f>D369</f>
        <v>10000</v>
      </c>
      <c r="E357" s="20">
        <f t="shared" ref="E357" si="74">E369</f>
        <v>0</v>
      </c>
      <c r="F357" s="69">
        <f t="shared" si="70"/>
        <v>10000</v>
      </c>
    </row>
    <row r="358" spans="1:6" ht="13.2" x14ac:dyDescent="0.25">
      <c r="A358" s="62" t="s">
        <v>508</v>
      </c>
      <c r="B358" s="54" t="s">
        <v>140</v>
      </c>
      <c r="C358" s="63" t="s">
        <v>509</v>
      </c>
      <c r="D358" s="64">
        <f t="shared" ref="D358:E360" si="75">D359</f>
        <v>120000</v>
      </c>
      <c r="E358" s="64">
        <f t="shared" si="75"/>
        <v>0</v>
      </c>
      <c r="F358" s="69">
        <f t="shared" si="70"/>
        <v>120000</v>
      </c>
    </row>
    <row r="359" spans="1:6" ht="34.200000000000003" customHeight="1" x14ac:dyDescent="0.25">
      <c r="A359" s="70" t="s">
        <v>162</v>
      </c>
      <c r="B359" s="51" t="s">
        <v>140</v>
      </c>
      <c r="C359" s="71" t="s">
        <v>510</v>
      </c>
      <c r="D359" s="20">
        <f t="shared" si="75"/>
        <v>120000</v>
      </c>
      <c r="E359" s="20">
        <f t="shared" si="75"/>
        <v>0</v>
      </c>
      <c r="F359" s="69">
        <f t="shared" si="70"/>
        <v>120000</v>
      </c>
    </row>
    <row r="360" spans="1:6" ht="37.200000000000003" customHeight="1" x14ac:dyDescent="0.25">
      <c r="A360" s="70" t="s">
        <v>164</v>
      </c>
      <c r="B360" s="51" t="s">
        <v>140</v>
      </c>
      <c r="C360" s="71" t="s">
        <v>511</v>
      </c>
      <c r="D360" s="20">
        <f t="shared" si="75"/>
        <v>120000</v>
      </c>
      <c r="E360" s="20">
        <f t="shared" si="75"/>
        <v>0</v>
      </c>
      <c r="F360" s="69">
        <f t="shared" si="70"/>
        <v>120000</v>
      </c>
    </row>
    <row r="361" spans="1:6" ht="13.2" x14ac:dyDescent="0.25">
      <c r="A361" s="70" t="s">
        <v>168</v>
      </c>
      <c r="B361" s="51" t="s">
        <v>140</v>
      </c>
      <c r="C361" s="71" t="s">
        <v>512</v>
      </c>
      <c r="D361" s="20">
        <v>120000</v>
      </c>
      <c r="E361" s="20">
        <v>0</v>
      </c>
      <c r="F361" s="69">
        <f t="shared" si="70"/>
        <v>120000</v>
      </c>
    </row>
    <row r="362" spans="1:6" ht="29.4" customHeight="1" x14ac:dyDescent="0.25">
      <c r="A362" s="62" t="s">
        <v>513</v>
      </c>
      <c r="B362" s="54" t="s">
        <v>140</v>
      </c>
      <c r="C362" s="63" t="s">
        <v>514</v>
      </c>
      <c r="D362" s="64">
        <f>D363+D367</f>
        <v>400000</v>
      </c>
      <c r="E362" s="64">
        <f t="shared" ref="E362" si="76">E363+E367</f>
        <v>0</v>
      </c>
      <c r="F362" s="69">
        <f t="shared" si="70"/>
        <v>400000</v>
      </c>
    </row>
    <row r="363" spans="1:6" ht="73.8" customHeight="1" x14ac:dyDescent="0.25">
      <c r="A363" s="75" t="s">
        <v>144</v>
      </c>
      <c r="B363" s="58" t="s">
        <v>140</v>
      </c>
      <c r="C363" s="71" t="s">
        <v>515</v>
      </c>
      <c r="D363" s="69">
        <f>D364</f>
        <v>390000</v>
      </c>
      <c r="E363" s="69">
        <f>E364</f>
        <v>0</v>
      </c>
      <c r="F363" s="69">
        <f t="shared" si="70"/>
        <v>390000</v>
      </c>
    </row>
    <row r="364" spans="1:6" ht="44.4" customHeight="1" x14ac:dyDescent="0.25">
      <c r="A364" s="75" t="s">
        <v>154</v>
      </c>
      <c r="B364" s="58" t="s">
        <v>140</v>
      </c>
      <c r="C364" s="71" t="s">
        <v>601</v>
      </c>
      <c r="D364" s="69">
        <f>D365+D366</f>
        <v>390000</v>
      </c>
      <c r="E364" s="69">
        <f>E366</f>
        <v>0</v>
      </c>
      <c r="F364" s="69">
        <f t="shared" si="70"/>
        <v>390000</v>
      </c>
    </row>
    <row r="365" spans="1:6" ht="76.8" customHeight="1" x14ac:dyDescent="0.25">
      <c r="A365" s="70" t="s">
        <v>237</v>
      </c>
      <c r="B365" s="58" t="s">
        <v>140</v>
      </c>
      <c r="C365" s="71" t="s">
        <v>603</v>
      </c>
      <c r="D365" s="69">
        <v>0</v>
      </c>
      <c r="E365" s="69">
        <v>0</v>
      </c>
      <c r="F365" s="69">
        <f t="shared" si="70"/>
        <v>0</v>
      </c>
    </row>
    <row r="366" spans="1:6" ht="73.8" customHeight="1" x14ac:dyDescent="0.25">
      <c r="A366" s="70" t="s">
        <v>237</v>
      </c>
      <c r="B366" s="58" t="s">
        <v>140</v>
      </c>
      <c r="C366" s="71" t="s">
        <v>602</v>
      </c>
      <c r="D366" s="69">
        <v>390000</v>
      </c>
      <c r="E366" s="69">
        <v>0</v>
      </c>
      <c r="F366" s="69">
        <f t="shared" si="70"/>
        <v>390000</v>
      </c>
    </row>
    <row r="367" spans="1:6" ht="41.4" customHeight="1" x14ac:dyDescent="0.25">
      <c r="A367" s="70" t="s">
        <v>162</v>
      </c>
      <c r="B367" s="51" t="s">
        <v>140</v>
      </c>
      <c r="C367" s="71" t="s">
        <v>600</v>
      </c>
      <c r="D367" s="20">
        <v>10000</v>
      </c>
      <c r="E367" s="20">
        <v>0</v>
      </c>
      <c r="F367" s="69">
        <f t="shared" si="70"/>
        <v>10000</v>
      </c>
    </row>
    <row r="368" spans="1:6" ht="37.799999999999997" customHeight="1" x14ac:dyDescent="0.25">
      <c r="A368" s="70" t="s">
        <v>164</v>
      </c>
      <c r="B368" s="51" t="s">
        <v>140</v>
      </c>
      <c r="C368" s="71" t="s">
        <v>599</v>
      </c>
      <c r="D368" s="20">
        <v>10000</v>
      </c>
      <c r="E368" s="20">
        <v>0</v>
      </c>
      <c r="F368" s="69">
        <f t="shared" si="70"/>
        <v>10000</v>
      </c>
    </row>
    <row r="369" spans="1:6" ht="19.2" customHeight="1" x14ac:dyDescent="0.25">
      <c r="A369" s="70" t="s">
        <v>168</v>
      </c>
      <c r="B369" s="51" t="s">
        <v>140</v>
      </c>
      <c r="C369" s="71" t="s">
        <v>598</v>
      </c>
      <c r="D369" s="20">
        <v>10000</v>
      </c>
      <c r="E369" s="20">
        <v>0</v>
      </c>
      <c r="F369" s="69">
        <f t="shared" si="70"/>
        <v>10000</v>
      </c>
    </row>
    <row r="370" spans="1:6" ht="27" customHeight="1" x14ac:dyDescent="0.25">
      <c r="A370" s="62" t="s">
        <v>516</v>
      </c>
      <c r="B370" s="54" t="s">
        <v>140</v>
      </c>
      <c r="C370" s="63" t="s">
        <v>517</v>
      </c>
      <c r="D370" s="28">
        <f t="shared" ref="D370:D371" si="77">D371</f>
        <v>4567788.8099999996</v>
      </c>
      <c r="E370" s="28">
        <f t="shared" ref="E370:E371" si="78">E371</f>
        <v>347242.35</v>
      </c>
      <c r="F370" s="69">
        <f t="shared" si="70"/>
        <v>4220546.46</v>
      </c>
    </row>
    <row r="371" spans="1:6" ht="25.2" customHeight="1" x14ac:dyDescent="0.25">
      <c r="A371" s="70" t="s">
        <v>518</v>
      </c>
      <c r="B371" s="51" t="s">
        <v>140</v>
      </c>
      <c r="C371" s="71" t="s">
        <v>519</v>
      </c>
      <c r="D371" s="20">
        <f t="shared" si="77"/>
        <v>4567788.8099999996</v>
      </c>
      <c r="E371" s="20">
        <f t="shared" si="78"/>
        <v>347242.35</v>
      </c>
      <c r="F371" s="69">
        <f t="shared" si="70"/>
        <v>4220546.46</v>
      </c>
    </row>
    <row r="372" spans="1:6" ht="16.2" customHeight="1" x14ac:dyDescent="0.25">
      <c r="A372" s="70" t="s">
        <v>520</v>
      </c>
      <c r="B372" s="51" t="s">
        <v>140</v>
      </c>
      <c r="C372" s="71" t="s">
        <v>521</v>
      </c>
      <c r="D372" s="20">
        <f>D373</f>
        <v>4567788.8099999996</v>
      </c>
      <c r="E372" s="20">
        <f t="shared" ref="E372" si="79">E373</f>
        <v>347242.35</v>
      </c>
      <c r="F372" s="69">
        <f t="shared" si="70"/>
        <v>4220546.46</v>
      </c>
    </row>
    <row r="373" spans="1:6" ht="27" customHeight="1" x14ac:dyDescent="0.25">
      <c r="A373" s="62" t="s">
        <v>522</v>
      </c>
      <c r="B373" s="54" t="s">
        <v>140</v>
      </c>
      <c r="C373" s="63" t="s">
        <v>523</v>
      </c>
      <c r="D373" s="64">
        <f>D374</f>
        <v>4567788.8099999996</v>
      </c>
      <c r="E373" s="64">
        <f t="shared" ref="E373" si="80">E374</f>
        <v>347242.35</v>
      </c>
      <c r="F373" s="69">
        <f t="shared" si="70"/>
        <v>4220546.46</v>
      </c>
    </row>
    <row r="374" spans="1:6" ht="30" customHeight="1" x14ac:dyDescent="0.25">
      <c r="A374" s="70" t="s">
        <v>518</v>
      </c>
      <c r="B374" s="51" t="s">
        <v>140</v>
      </c>
      <c r="C374" s="71" t="s">
        <v>524</v>
      </c>
      <c r="D374" s="20">
        <f>D375</f>
        <v>4567788.8099999996</v>
      </c>
      <c r="E374" s="20">
        <f>E375</f>
        <v>347242.35</v>
      </c>
      <c r="F374" s="69">
        <f t="shared" si="70"/>
        <v>4220546.46</v>
      </c>
    </row>
    <row r="375" spans="1:6" ht="19.2" customHeight="1" x14ac:dyDescent="0.25">
      <c r="A375" s="70" t="s">
        <v>520</v>
      </c>
      <c r="B375" s="51" t="s">
        <v>140</v>
      </c>
      <c r="C375" s="71" t="s">
        <v>525</v>
      </c>
      <c r="D375" s="43">
        <v>4567788.8099999996</v>
      </c>
      <c r="E375" s="43">
        <v>347242.35</v>
      </c>
      <c r="F375" s="69">
        <f t="shared" si="70"/>
        <v>4220546.46</v>
      </c>
    </row>
    <row r="376" spans="1:6" ht="14.4" customHeight="1" x14ac:dyDescent="0.25">
      <c r="A376" s="66"/>
      <c r="B376" s="66"/>
      <c r="C376" s="67"/>
      <c r="D376" s="68"/>
      <c r="E376" s="66"/>
      <c r="F376" s="66"/>
    </row>
    <row r="377" spans="1:6" ht="25.8" customHeight="1" x14ac:dyDescent="0.25">
      <c r="A377" s="70" t="s">
        <v>526</v>
      </c>
      <c r="B377" s="51" t="s">
        <v>527</v>
      </c>
      <c r="C377" s="71" t="s">
        <v>141</v>
      </c>
      <c r="D377" s="20">
        <f>'Доходы+'!D20-'Расходы+'!D13</f>
        <v>-228500</v>
      </c>
      <c r="E377" s="20">
        <f>'Доходы+'!E20-'Расходы+'!E13</f>
        <v>-205659.99000001699</v>
      </c>
      <c r="F377" s="20" t="s">
        <v>528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25" right="0.25" top="0.75" bottom="0.75" header="0.3" footer="0.3"/>
  <pageSetup paperSize="9" scale="8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view="pageBreakPreview" topLeftCell="A22" zoomScale="74" zoomScaleNormal="100" zoomScaleSheetLayoutView="74" workbookViewId="0">
      <selection activeCell="J50" sqref="J50"/>
    </sheetView>
  </sheetViews>
  <sheetFormatPr defaultColWidth="9.109375" defaultRowHeight="12.75" customHeight="1" x14ac:dyDescent="0.25"/>
  <cols>
    <col min="1" max="1" width="42.33203125" style="6" customWidth="1"/>
    <col min="2" max="2" width="5.5546875" style="6" customWidth="1"/>
    <col min="3" max="3" width="40.6640625" style="6" customWidth="1"/>
    <col min="4" max="6" width="18.6640625" style="6" customWidth="1"/>
    <col min="7" max="16384" width="9.109375" style="6"/>
  </cols>
  <sheetData>
    <row r="1" spans="1:6" ht="11.1" customHeight="1" x14ac:dyDescent="0.25">
      <c r="A1" s="142" t="s">
        <v>529</v>
      </c>
      <c r="B1" s="142"/>
      <c r="C1" s="142"/>
      <c r="D1" s="142"/>
      <c r="E1" s="142"/>
      <c r="F1" s="142"/>
    </row>
    <row r="2" spans="1:6" ht="13.2" customHeight="1" x14ac:dyDescent="0.25">
      <c r="A2" s="134" t="s">
        <v>530</v>
      </c>
      <c r="B2" s="134"/>
      <c r="C2" s="134"/>
      <c r="D2" s="134"/>
      <c r="E2" s="134"/>
      <c r="F2" s="134"/>
    </row>
    <row r="3" spans="1:6" ht="9" customHeight="1" x14ac:dyDescent="0.25">
      <c r="A3" s="1"/>
      <c r="B3" s="2"/>
      <c r="C3" s="3"/>
      <c r="D3" s="4"/>
      <c r="E3" s="4"/>
      <c r="F3" s="3"/>
    </row>
    <row r="4" spans="1:6" ht="13.95" customHeight="1" x14ac:dyDescent="0.25">
      <c r="A4" s="99">
        <v>1</v>
      </c>
      <c r="B4" s="99">
        <v>2</v>
      </c>
      <c r="C4" s="99">
        <v>3</v>
      </c>
      <c r="D4" s="100" t="s">
        <v>26</v>
      </c>
      <c r="E4" s="100" t="s">
        <v>27</v>
      </c>
      <c r="F4" s="100" t="s">
        <v>28</v>
      </c>
    </row>
    <row r="5" spans="1:6" ht="4.95" customHeight="1" x14ac:dyDescent="0.25">
      <c r="A5" s="143" t="s">
        <v>20</v>
      </c>
      <c r="B5" s="143" t="s">
        <v>21</v>
      </c>
      <c r="C5" s="143" t="s">
        <v>531</v>
      </c>
      <c r="D5" s="144" t="s">
        <v>23</v>
      </c>
      <c r="E5" s="144" t="s">
        <v>24</v>
      </c>
      <c r="F5" s="144" t="s">
        <v>25</v>
      </c>
    </row>
    <row r="6" spans="1:6" ht="6" customHeight="1" x14ac:dyDescent="0.25">
      <c r="A6" s="143"/>
      <c r="B6" s="143"/>
      <c r="C6" s="143"/>
      <c r="D6" s="144"/>
      <c r="E6" s="144"/>
      <c r="F6" s="144"/>
    </row>
    <row r="7" spans="1:6" ht="4.95" customHeight="1" x14ac:dyDescent="0.25">
      <c r="A7" s="143"/>
      <c r="B7" s="143"/>
      <c r="C7" s="143"/>
      <c r="D7" s="144"/>
      <c r="E7" s="144"/>
      <c r="F7" s="144"/>
    </row>
    <row r="8" spans="1:6" ht="6" customHeight="1" x14ac:dyDescent="0.25">
      <c r="A8" s="143"/>
      <c r="B8" s="143"/>
      <c r="C8" s="143"/>
      <c r="D8" s="144"/>
      <c r="E8" s="144"/>
      <c r="F8" s="144"/>
    </row>
    <row r="9" spans="1:6" ht="6" customHeight="1" x14ac:dyDescent="0.25">
      <c r="A9" s="143"/>
      <c r="B9" s="143"/>
      <c r="C9" s="143"/>
      <c r="D9" s="144"/>
      <c r="E9" s="144"/>
      <c r="F9" s="144"/>
    </row>
    <row r="10" spans="1:6" ht="18" customHeight="1" x14ac:dyDescent="0.25">
      <c r="A10" s="143"/>
      <c r="B10" s="143"/>
      <c r="C10" s="143"/>
      <c r="D10" s="144"/>
      <c r="E10" s="144"/>
      <c r="F10" s="144"/>
    </row>
    <row r="11" spans="1:6" ht="13.5" customHeight="1" x14ac:dyDescent="0.25">
      <c r="A11" s="143"/>
      <c r="B11" s="143"/>
      <c r="C11" s="143"/>
      <c r="D11" s="144"/>
      <c r="E11" s="144"/>
      <c r="F11" s="144"/>
    </row>
    <row r="12" spans="1:6" ht="13.2" x14ac:dyDescent="0.25">
      <c r="A12" s="99">
        <v>1</v>
      </c>
      <c r="B12" s="99">
        <v>2</v>
      </c>
      <c r="C12" s="99">
        <v>3</v>
      </c>
      <c r="D12" s="100" t="s">
        <v>26</v>
      </c>
      <c r="E12" s="100" t="s">
        <v>27</v>
      </c>
      <c r="F12" s="100" t="s">
        <v>28</v>
      </c>
    </row>
    <row r="13" spans="1:6" ht="21" x14ac:dyDescent="0.25">
      <c r="A13" s="101" t="s">
        <v>532</v>
      </c>
      <c r="B13" s="102" t="s">
        <v>533</v>
      </c>
      <c r="C13" s="103" t="s">
        <v>561</v>
      </c>
      <c r="D13" s="104">
        <f>D15+D24</f>
        <v>228500</v>
      </c>
      <c r="E13" s="104">
        <f>E24</f>
        <v>205659.99000000209</v>
      </c>
      <c r="F13" s="105">
        <f>D13-E13</f>
        <v>22840.009999997914</v>
      </c>
    </row>
    <row r="14" spans="1:6" ht="13.2" x14ac:dyDescent="0.25">
      <c r="A14" s="106" t="s">
        <v>562</v>
      </c>
      <c r="B14" s="107"/>
      <c r="C14" s="108"/>
      <c r="D14" s="108"/>
      <c r="E14" s="109"/>
      <c r="F14" s="141">
        <f>D15</f>
        <v>-103000</v>
      </c>
    </row>
    <row r="15" spans="1:6" ht="13.2" x14ac:dyDescent="0.25">
      <c r="A15" s="110" t="s">
        <v>534</v>
      </c>
      <c r="B15" s="111" t="s">
        <v>535</v>
      </c>
      <c r="C15" s="112" t="s">
        <v>561</v>
      </c>
      <c r="D15" s="113">
        <f>D17</f>
        <v>-103000</v>
      </c>
      <c r="E15" s="113" t="str">
        <f>E17</f>
        <v>-</v>
      </c>
      <c r="F15" s="141"/>
    </row>
    <row r="16" spans="1:6" ht="13.2" x14ac:dyDescent="0.25">
      <c r="A16" s="114" t="s">
        <v>536</v>
      </c>
      <c r="B16" s="115"/>
      <c r="C16" s="5"/>
      <c r="D16" s="5"/>
      <c r="E16" s="5"/>
      <c r="F16" s="141">
        <f>D17</f>
        <v>-103000</v>
      </c>
    </row>
    <row r="17" spans="1:6" ht="31.8" customHeight="1" x14ac:dyDescent="0.25">
      <c r="A17" s="116" t="s">
        <v>563</v>
      </c>
      <c r="B17" s="117" t="s">
        <v>535</v>
      </c>
      <c r="C17" s="118" t="s">
        <v>564</v>
      </c>
      <c r="D17" s="119">
        <f>D18+D20</f>
        <v>-103000</v>
      </c>
      <c r="E17" s="119" t="s">
        <v>40</v>
      </c>
      <c r="F17" s="141"/>
    </row>
    <row r="18" spans="1:6" ht="35.4" customHeight="1" x14ac:dyDescent="0.25">
      <c r="A18" s="120" t="s">
        <v>565</v>
      </c>
      <c r="B18" s="121" t="s">
        <v>535</v>
      </c>
      <c r="C18" s="122" t="s">
        <v>566</v>
      </c>
      <c r="D18" s="119">
        <f>D19</f>
        <v>28700000</v>
      </c>
      <c r="E18" s="119" t="s">
        <v>40</v>
      </c>
      <c r="F18" s="123">
        <f>D18</f>
        <v>28700000</v>
      </c>
    </row>
    <row r="19" spans="1:6" ht="36.6" customHeight="1" x14ac:dyDescent="0.25">
      <c r="A19" s="120" t="s">
        <v>567</v>
      </c>
      <c r="B19" s="121" t="s">
        <v>535</v>
      </c>
      <c r="C19" s="122" t="s">
        <v>568</v>
      </c>
      <c r="D19" s="119">
        <v>28700000</v>
      </c>
      <c r="E19" s="119" t="s">
        <v>40</v>
      </c>
      <c r="F19" s="123">
        <f>D19</f>
        <v>28700000</v>
      </c>
    </row>
    <row r="20" spans="1:6" ht="42.6" customHeight="1" x14ac:dyDescent="0.25">
      <c r="A20" s="120" t="s">
        <v>569</v>
      </c>
      <c r="B20" s="121" t="s">
        <v>535</v>
      </c>
      <c r="C20" s="122" t="s">
        <v>570</v>
      </c>
      <c r="D20" s="119">
        <f>D21</f>
        <v>-28803000</v>
      </c>
      <c r="E20" s="119" t="s">
        <v>40</v>
      </c>
      <c r="F20" s="123">
        <f>D20</f>
        <v>-28803000</v>
      </c>
    </row>
    <row r="21" spans="1:6" ht="39.6" customHeight="1" x14ac:dyDescent="0.25">
      <c r="A21" s="120" t="s">
        <v>571</v>
      </c>
      <c r="B21" s="121" t="s">
        <v>535</v>
      </c>
      <c r="C21" s="122" t="s">
        <v>572</v>
      </c>
      <c r="D21" s="119">
        <v>-28803000</v>
      </c>
      <c r="E21" s="119" t="s">
        <v>40</v>
      </c>
      <c r="F21" s="123">
        <f>D21</f>
        <v>-28803000</v>
      </c>
    </row>
    <row r="22" spans="1:6" ht="13.2" x14ac:dyDescent="0.25">
      <c r="A22" s="124" t="s">
        <v>537</v>
      </c>
      <c r="B22" s="111" t="s">
        <v>538</v>
      </c>
      <c r="C22" s="112" t="s">
        <v>561</v>
      </c>
      <c r="D22" s="113" t="s">
        <v>40</v>
      </c>
      <c r="E22" s="113" t="s">
        <v>40</v>
      </c>
      <c r="F22" s="105" t="s">
        <v>40</v>
      </c>
    </row>
    <row r="23" spans="1:6" ht="13.2" x14ac:dyDescent="0.25">
      <c r="A23" s="120" t="s">
        <v>536</v>
      </c>
      <c r="B23" s="115"/>
      <c r="C23" s="5" t="s">
        <v>573</v>
      </c>
      <c r="D23" s="5" t="s">
        <v>573</v>
      </c>
      <c r="E23" s="5" t="s">
        <v>573</v>
      </c>
      <c r="F23" s="5" t="s">
        <v>573</v>
      </c>
    </row>
    <row r="24" spans="1:6" ht="12.75" customHeight="1" x14ac:dyDescent="0.25">
      <c r="A24" s="110" t="s">
        <v>574</v>
      </c>
      <c r="B24" s="111" t="s">
        <v>539</v>
      </c>
      <c r="C24" s="118" t="s">
        <v>575</v>
      </c>
      <c r="D24" s="113">
        <f>D25</f>
        <v>331500</v>
      </c>
      <c r="E24" s="113">
        <f>E25</f>
        <v>205659.99000000209</v>
      </c>
      <c r="F24" s="105">
        <f>D25-E25</f>
        <v>125840.00999999791</v>
      </c>
    </row>
    <row r="25" spans="1:6" ht="26.25" customHeight="1" x14ac:dyDescent="0.25">
      <c r="A25" s="116" t="s">
        <v>576</v>
      </c>
      <c r="B25" s="117" t="s">
        <v>539</v>
      </c>
      <c r="C25" s="118" t="s">
        <v>575</v>
      </c>
      <c r="D25" s="119">
        <f>D26+D30</f>
        <v>331500</v>
      </c>
      <c r="E25" s="119">
        <f>E26+E30</f>
        <v>205659.99000000209</v>
      </c>
      <c r="F25" s="123">
        <f>D25-E25</f>
        <v>125840.00999999791</v>
      </c>
    </row>
    <row r="26" spans="1:6" ht="12.75" customHeight="1" x14ac:dyDescent="0.25">
      <c r="A26" s="110" t="s">
        <v>540</v>
      </c>
      <c r="B26" s="111" t="s">
        <v>541</v>
      </c>
      <c r="C26" s="118" t="s">
        <v>577</v>
      </c>
      <c r="D26" s="113">
        <f>D27</f>
        <v>-640187872.38999999</v>
      </c>
      <c r="E26" s="113">
        <f>E27</f>
        <v>-43599074.439999998</v>
      </c>
      <c r="F26" s="125" t="s">
        <v>528</v>
      </c>
    </row>
    <row r="27" spans="1:6" ht="24.75" customHeight="1" x14ac:dyDescent="0.25">
      <c r="A27" s="120" t="s">
        <v>578</v>
      </c>
      <c r="B27" s="121" t="s">
        <v>541</v>
      </c>
      <c r="C27" s="122" t="s">
        <v>579</v>
      </c>
      <c r="D27" s="126">
        <v>-640187872.38999999</v>
      </c>
      <c r="E27" s="126">
        <v>-43599074.439999998</v>
      </c>
      <c r="F27" s="127" t="s">
        <v>528</v>
      </c>
    </row>
    <row r="28" spans="1:6" ht="27" customHeight="1" x14ac:dyDescent="0.25">
      <c r="A28" s="120" t="s">
        <v>580</v>
      </c>
      <c r="B28" s="121" t="s">
        <v>541</v>
      </c>
      <c r="C28" s="122" t="s">
        <v>581</v>
      </c>
      <c r="D28" s="126">
        <f>D27</f>
        <v>-640187872.38999999</v>
      </c>
      <c r="E28" s="126">
        <f>E27</f>
        <v>-43599074.439999998</v>
      </c>
      <c r="F28" s="127" t="s">
        <v>528</v>
      </c>
    </row>
    <row r="29" spans="1:6" ht="26.25" customHeight="1" x14ac:dyDescent="0.25">
      <c r="A29" s="120" t="s">
        <v>582</v>
      </c>
      <c r="B29" s="121" t="s">
        <v>541</v>
      </c>
      <c r="C29" s="122" t="s">
        <v>583</v>
      </c>
      <c r="D29" s="126">
        <f>D28</f>
        <v>-640187872.38999999</v>
      </c>
      <c r="E29" s="126">
        <f>E28</f>
        <v>-43599074.439999998</v>
      </c>
      <c r="F29" s="127" t="s">
        <v>528</v>
      </c>
    </row>
    <row r="30" spans="1:6" ht="12.75" customHeight="1" x14ac:dyDescent="0.25">
      <c r="A30" s="110" t="s">
        <v>542</v>
      </c>
      <c r="B30" s="111" t="s">
        <v>543</v>
      </c>
      <c r="C30" s="122" t="s">
        <v>584</v>
      </c>
      <c r="D30" s="113">
        <f>D31</f>
        <v>640519372.38999999</v>
      </c>
      <c r="E30" s="113">
        <f>E31</f>
        <v>43804734.43</v>
      </c>
      <c r="F30" s="125" t="s">
        <v>528</v>
      </c>
    </row>
    <row r="31" spans="1:6" ht="15" customHeight="1" x14ac:dyDescent="0.25">
      <c r="A31" s="120" t="s">
        <v>585</v>
      </c>
      <c r="B31" s="121" t="s">
        <v>543</v>
      </c>
      <c r="C31" s="122" t="s">
        <v>586</v>
      </c>
      <c r="D31" s="126">
        <v>640519372.38999999</v>
      </c>
      <c r="E31" s="126">
        <v>43804734.43</v>
      </c>
      <c r="F31" s="127" t="s">
        <v>528</v>
      </c>
    </row>
    <row r="32" spans="1:6" ht="27" customHeight="1" x14ac:dyDescent="0.25">
      <c r="A32" s="120" t="s">
        <v>587</v>
      </c>
      <c r="B32" s="121" t="s">
        <v>543</v>
      </c>
      <c r="C32" s="122" t="s">
        <v>588</v>
      </c>
      <c r="D32" s="126">
        <f>D31</f>
        <v>640519372.38999999</v>
      </c>
      <c r="E32" s="126">
        <f>E31</f>
        <v>43804734.43</v>
      </c>
      <c r="F32" s="127" t="s">
        <v>528</v>
      </c>
    </row>
    <row r="33" spans="1:6" ht="33.75" customHeight="1" x14ac:dyDescent="0.25">
      <c r="A33" s="120" t="s">
        <v>589</v>
      </c>
      <c r="B33" s="121" t="s">
        <v>543</v>
      </c>
      <c r="C33" s="122" t="s">
        <v>590</v>
      </c>
      <c r="D33" s="126">
        <f>D32</f>
        <v>640519372.38999999</v>
      </c>
      <c r="E33" s="126">
        <f>E32</f>
        <v>43804734.43</v>
      </c>
      <c r="F33" s="127" t="s">
        <v>528</v>
      </c>
    </row>
    <row r="34" spans="1:6" ht="12.75" customHeight="1" x14ac:dyDescent="0.25">
      <c r="F34" s="7"/>
    </row>
    <row r="36" spans="1:6" ht="96.6" customHeight="1" x14ac:dyDescent="0.3">
      <c r="A36" s="128" t="s">
        <v>806</v>
      </c>
      <c r="B36" s="21"/>
      <c r="C36" s="22"/>
      <c r="D36" s="21"/>
      <c r="E36" s="23" t="s">
        <v>597</v>
      </c>
      <c r="F36" s="24"/>
    </row>
    <row r="37" spans="1:6" ht="12.75" customHeight="1" x14ac:dyDescent="0.3">
      <c r="A37" s="21"/>
      <c r="B37" s="21"/>
      <c r="C37" s="25" t="s">
        <v>591</v>
      </c>
      <c r="D37" s="21"/>
      <c r="E37" s="21" t="s">
        <v>592</v>
      </c>
      <c r="F37" s="21"/>
    </row>
    <row r="38" spans="1:6" ht="12.75" customHeight="1" x14ac:dyDescent="0.3">
      <c r="A38" s="21"/>
      <c r="B38" s="21"/>
      <c r="C38" s="25"/>
      <c r="D38" s="21"/>
      <c r="E38" s="21"/>
      <c r="F38" s="21"/>
    </row>
    <row r="39" spans="1:6" ht="12.75" customHeight="1" x14ac:dyDescent="0.3">
      <c r="A39" s="21" t="s">
        <v>596</v>
      </c>
      <c r="B39" s="21"/>
      <c r="C39" s="21"/>
      <c r="D39" s="21"/>
      <c r="E39" s="21"/>
      <c r="F39" s="21"/>
    </row>
    <row r="40" spans="1:6" ht="12.75" customHeight="1" x14ac:dyDescent="0.3">
      <c r="A40" s="21" t="s">
        <v>593</v>
      </c>
      <c r="B40" s="21"/>
      <c r="C40" s="22"/>
      <c r="D40" s="21"/>
      <c r="E40" s="23" t="s">
        <v>597</v>
      </c>
      <c r="F40" s="21"/>
    </row>
    <row r="41" spans="1:6" ht="12.75" customHeight="1" x14ac:dyDescent="0.3">
      <c r="A41" s="21"/>
      <c r="B41" s="21"/>
      <c r="C41" s="25" t="s">
        <v>591</v>
      </c>
      <c r="D41" s="21"/>
      <c r="E41" s="21" t="s">
        <v>592</v>
      </c>
      <c r="F41" s="21"/>
    </row>
    <row r="42" spans="1:6" ht="12.75" customHeight="1" x14ac:dyDescent="0.3">
      <c r="A42" s="21"/>
      <c r="B42" s="21"/>
      <c r="C42" s="21"/>
      <c r="D42" s="21"/>
      <c r="E42" s="21"/>
      <c r="F42" s="21"/>
    </row>
    <row r="43" spans="1:6" ht="12.75" customHeight="1" x14ac:dyDescent="0.3">
      <c r="A43" s="26" t="s">
        <v>594</v>
      </c>
      <c r="B43" s="21"/>
      <c r="C43" s="22"/>
      <c r="D43" s="21"/>
      <c r="E43" s="23" t="s">
        <v>595</v>
      </c>
      <c r="F43" s="21"/>
    </row>
    <row r="44" spans="1:6" ht="12.75" customHeight="1" x14ac:dyDescent="0.3">
      <c r="A44" s="21"/>
      <c r="B44" s="21"/>
      <c r="C44" s="25" t="s">
        <v>591</v>
      </c>
      <c r="D44" s="21"/>
      <c r="E44" s="21" t="s">
        <v>592</v>
      </c>
      <c r="F44" s="21"/>
    </row>
    <row r="47" spans="1:6" ht="12.75" customHeight="1" x14ac:dyDescent="0.25">
      <c r="A47" s="8" t="s">
        <v>805</v>
      </c>
    </row>
  </sheetData>
  <mergeCells count="10">
    <mergeCell ref="F16:F17"/>
    <mergeCell ref="A1:F1"/>
    <mergeCell ref="A2:F2"/>
    <mergeCell ref="A5:A11"/>
    <mergeCell ref="B5:B11"/>
    <mergeCell ref="C5:C11"/>
    <mergeCell ref="D5:D11"/>
    <mergeCell ref="E5:E11"/>
    <mergeCell ref="F5:F11"/>
    <mergeCell ref="F14:F15"/>
  </mergeCells>
  <conditionalFormatting sqref="E101:F101">
    <cfRule type="cellIs" priority="23" stopIfTrue="1" operator="equal">
      <formula>0</formula>
    </cfRule>
  </conditionalFormatting>
  <conditionalFormatting sqref="F34">
    <cfRule type="cellIs" dxfId="18" priority="19" stopIfTrue="1" operator="equal">
      <formula>0</formula>
    </cfRule>
  </conditionalFormatting>
  <conditionalFormatting sqref="F32">
    <cfRule type="cellIs" dxfId="17" priority="1" stopIfTrue="1" operator="equal">
      <formula>0</formula>
    </cfRule>
  </conditionalFormatting>
  <conditionalFormatting sqref="F33">
    <cfRule type="cellIs" dxfId="16" priority="3" stopIfTrue="1" operator="equal">
      <formula>0</formula>
    </cfRule>
  </conditionalFormatting>
  <conditionalFormatting sqref="F29:F30">
    <cfRule type="cellIs" dxfId="15" priority="2" stopIfTrue="1" operator="equal">
      <formula>0</formula>
    </cfRule>
  </conditionalFormatting>
  <conditionalFormatting sqref="E22:F22">
    <cfRule type="cellIs" dxfId="14" priority="13" stopIfTrue="1" operator="equal">
      <formula>0</formula>
    </cfRule>
  </conditionalFormatting>
  <conditionalFormatting sqref="F24">
    <cfRule type="cellIs" dxfId="13" priority="12" stopIfTrue="1" operator="equal">
      <formula>0</formula>
    </cfRule>
  </conditionalFormatting>
  <conditionalFormatting sqref="E24">
    <cfRule type="cellIs" dxfId="12" priority="11" stopIfTrue="1" operator="equal">
      <formula>0</formula>
    </cfRule>
  </conditionalFormatting>
  <conditionalFormatting sqref="E25:F25 F14 E17 F16">
    <cfRule type="cellIs" dxfId="11" priority="10" stopIfTrue="1" operator="equal">
      <formula>0</formula>
    </cfRule>
  </conditionalFormatting>
  <conditionalFormatting sqref="E26">
    <cfRule type="cellIs" dxfId="10" priority="9" stopIfTrue="1" operator="equal">
      <formula>0</formula>
    </cfRule>
  </conditionalFormatting>
  <conditionalFormatting sqref="E27">
    <cfRule type="cellIs" dxfId="9" priority="8" stopIfTrue="1" operator="equal">
      <formula>0</formula>
    </cfRule>
  </conditionalFormatting>
  <conditionalFormatting sqref="E28">
    <cfRule type="cellIs" dxfId="8" priority="7" stopIfTrue="1" operator="equal">
      <formula>0</formula>
    </cfRule>
  </conditionalFormatting>
  <conditionalFormatting sqref="F26:F27">
    <cfRule type="cellIs" dxfId="7" priority="6" stopIfTrue="1" operator="equal">
      <formula>0</formula>
    </cfRule>
  </conditionalFormatting>
  <conditionalFormatting sqref="F28">
    <cfRule type="cellIs" dxfId="6" priority="5" stopIfTrue="1" operator="equal">
      <formula>0</formula>
    </cfRule>
  </conditionalFormatting>
  <conditionalFormatting sqref="F31">
    <cfRule type="cellIs" dxfId="5" priority="4" stopIfTrue="1" operator="equal">
      <formula>0</formula>
    </cfRule>
  </conditionalFormatting>
  <conditionalFormatting sqref="F13">
    <cfRule type="cellIs" dxfId="4" priority="18" stopIfTrue="1" operator="equal">
      <formula>0</formula>
    </cfRule>
  </conditionalFormatting>
  <conditionalFormatting sqref="E18:F18 F19">
    <cfRule type="cellIs" dxfId="3" priority="17" stopIfTrue="1" operator="equal">
      <formula>0</formula>
    </cfRule>
  </conditionalFormatting>
  <conditionalFormatting sqref="E19">
    <cfRule type="cellIs" dxfId="2" priority="16" stopIfTrue="1" operator="equal">
      <formula>0</formula>
    </cfRule>
  </conditionalFormatting>
  <conditionalFormatting sqref="E20:F20 F21">
    <cfRule type="cellIs" dxfId="1" priority="15" stopIfTrue="1" operator="equal">
      <formula>0</formula>
    </cfRule>
  </conditionalFormatting>
  <conditionalFormatting sqref="E21">
    <cfRule type="cellIs" dxfId="0" priority="14" stopIfTrue="1" operator="equal">
      <formula>0</formula>
    </cfRule>
  </conditionalFormatting>
  <pageMargins left="0.78740157480314965" right="0.78740157480314965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544</v>
      </c>
      <c r="B1" t="s">
        <v>27</v>
      </c>
    </row>
    <row r="2" spans="1:2" x14ac:dyDescent="0.25">
      <c r="A2" t="s">
        <v>545</v>
      </c>
      <c r="B2" t="s">
        <v>546</v>
      </c>
    </row>
    <row r="3" spans="1:2" x14ac:dyDescent="0.25">
      <c r="A3" t="s">
        <v>547</v>
      </c>
      <c r="B3" t="s">
        <v>5</v>
      </c>
    </row>
    <row r="4" spans="1:2" x14ac:dyDescent="0.25">
      <c r="A4" t="s">
        <v>548</v>
      </c>
      <c r="B4" t="s">
        <v>549</v>
      </c>
    </row>
    <row r="5" spans="1:2" x14ac:dyDescent="0.25">
      <c r="A5" t="s">
        <v>550</v>
      </c>
      <c r="B5" t="s">
        <v>551</v>
      </c>
    </row>
    <row r="6" spans="1:2" x14ac:dyDescent="0.25">
      <c r="A6" t="s">
        <v>552</v>
      </c>
      <c r="B6" t="s">
        <v>553</v>
      </c>
    </row>
    <row r="7" spans="1:2" x14ac:dyDescent="0.25">
      <c r="A7" t="s">
        <v>554</v>
      </c>
      <c r="B7" t="s">
        <v>553</v>
      </c>
    </row>
    <row r="8" spans="1:2" x14ac:dyDescent="0.25">
      <c r="A8" t="s">
        <v>555</v>
      </c>
      <c r="B8" t="s">
        <v>556</v>
      </c>
    </row>
    <row r="9" spans="1:2" x14ac:dyDescent="0.25">
      <c r="A9" t="s">
        <v>557</v>
      </c>
      <c r="B9" t="s">
        <v>558</v>
      </c>
    </row>
    <row r="10" spans="1:2" x14ac:dyDescent="0.25">
      <c r="A10" t="s">
        <v>559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Доходы+</vt:lpstr>
      <vt:lpstr>Расходы+</vt:lpstr>
      <vt:lpstr>Источники +</vt:lpstr>
      <vt:lpstr>_params</vt:lpstr>
      <vt:lpstr>'Доходы+'!APPT</vt:lpstr>
      <vt:lpstr>'Источники +'!APPT</vt:lpstr>
      <vt:lpstr>'Расходы+'!APPT</vt:lpstr>
      <vt:lpstr>'Доходы+'!FILE_NAME</vt:lpstr>
      <vt:lpstr>'Доходы+'!FIO</vt:lpstr>
      <vt:lpstr>'Расходы+'!FIO</vt:lpstr>
      <vt:lpstr>'Доходы+'!FORM_CODE</vt:lpstr>
      <vt:lpstr>'Доходы+'!LAST_CELL</vt:lpstr>
      <vt:lpstr>'Источники +'!LAST_CELL</vt:lpstr>
      <vt:lpstr>'Расходы+'!LAST_CELL</vt:lpstr>
      <vt:lpstr>'Доходы+'!PARAMS</vt:lpstr>
      <vt:lpstr>'Доходы+'!PERIOD</vt:lpstr>
      <vt:lpstr>'Доходы+'!RANGE_NAMES</vt:lpstr>
      <vt:lpstr>'Доходы+'!RBEGIN_1</vt:lpstr>
      <vt:lpstr>'Источники +'!RBEGIN_1</vt:lpstr>
      <vt:lpstr>'Расходы+'!RBEGIN_1</vt:lpstr>
      <vt:lpstr>'Доходы+'!REG_DATE</vt:lpstr>
      <vt:lpstr>'Доходы+'!REND_1</vt:lpstr>
      <vt:lpstr>'Источники +'!REND_1</vt:lpstr>
      <vt:lpstr>'Расходы+'!REND_1</vt:lpstr>
      <vt:lpstr>'Источники +'!S_520</vt:lpstr>
      <vt:lpstr>'Источники +'!S_620</vt:lpstr>
      <vt:lpstr>'Источники +'!S_700</vt:lpstr>
      <vt:lpstr>'Источники +'!S_700A</vt:lpstr>
      <vt:lpstr>'Доходы+'!SIGN</vt:lpstr>
      <vt:lpstr>'Источники +'!SIGN</vt:lpstr>
      <vt:lpstr>'Расходы+'!SIGN</vt:lpstr>
      <vt:lpstr>'Доходы+'!SRC_CODE</vt:lpstr>
      <vt:lpstr>'Доходы+'!SRC_KIND</vt:lpstr>
      <vt:lpstr>'Доходы+'!Область_печати</vt:lpstr>
      <vt:lpstr>'Расходы+'!Область_печати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rep:2.47.0.110</dc:description>
  <cp:lastModifiedBy>Приходько Елена Юрьевна</cp:lastModifiedBy>
  <cp:lastPrinted>2021-02-24T07:01:02Z</cp:lastPrinted>
  <dcterms:created xsi:type="dcterms:W3CDTF">2019-02-22T07:57:33Z</dcterms:created>
  <dcterms:modified xsi:type="dcterms:W3CDTF">2021-02-24T07:05:17Z</dcterms:modified>
</cp:coreProperties>
</file>