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45" windowWidth="12255" windowHeight="9600"/>
  </bookViews>
  <sheets>
    <sheet name="Доходы+" sheetId="1" r:id="rId1"/>
    <sheet name="Расходы+" sheetId="2" r:id="rId2"/>
    <sheet name="Источники+ " sheetId="5" r:id="rId3"/>
    <sheet name="_params" sheetId="4" state="hidden" r:id="rId4"/>
  </sheets>
  <definedNames>
    <definedName name="_xlnm._FilterDatabase" localSheetId="1" hidden="1">'Расходы+'!$A$14:$J$386</definedName>
    <definedName name="APPT" localSheetId="0">'Доходы+'!$A$30</definedName>
    <definedName name="APPT" localSheetId="2">'Источники+ '!$A$25</definedName>
    <definedName name="APPT" localSheetId="1">'Расходы+'!$A$21</definedName>
    <definedName name="FILE_NAME" localSheetId="0">'Доходы+'!$H$9</definedName>
    <definedName name="FIO" localSheetId="0">'Доходы+'!$D$30</definedName>
    <definedName name="FIO" localSheetId="1">'Расходы+'!$D$21</definedName>
    <definedName name="FORM_CODE" localSheetId="0">'Доходы+'!$H$11</definedName>
    <definedName name="LAST_CELL" localSheetId="0">'Доходы+'!$F$178</definedName>
    <definedName name="LAST_CELL" localSheetId="2">'Источники+ '!$F$23</definedName>
    <definedName name="LAST_CELL" localSheetId="1">'Расходы+'!$F$387</definedName>
    <definedName name="PARAMS" localSheetId="0">'Доходы+'!$H$7</definedName>
    <definedName name="PERIOD" localSheetId="0">'Доходы+'!$H$12</definedName>
    <definedName name="RANGE_NAMES" localSheetId="0">'Доходы+'!$H$15</definedName>
    <definedName name="RBEGIN_1" localSheetId="0">'Доходы+'!$A$25</definedName>
    <definedName name="RBEGIN_1" localSheetId="2">'Источники+ '!$A$12</definedName>
    <definedName name="RBEGIN_1" localSheetId="1">'Расходы+'!$A$13</definedName>
    <definedName name="REG_DATE" localSheetId="0">'Доходы+'!$H$10</definedName>
    <definedName name="REND_1" localSheetId="0">'Доходы+'!$A$178</definedName>
    <definedName name="REND_1" localSheetId="2">'Источники+ '!$A$23</definedName>
    <definedName name="REND_1" localSheetId="1">'Расходы+'!$A$388</definedName>
    <definedName name="S_520" localSheetId="2">'Источники+ '!$A$14</definedName>
    <definedName name="S_620" localSheetId="2">'Источники+ '!$A$16</definedName>
    <definedName name="S_700" localSheetId="2">'Источники+ '!$A$18</definedName>
    <definedName name="S_700A" localSheetId="2">'Источники+ '!$A$19</definedName>
    <definedName name="SIGN" localSheetId="0">'Доходы+'!$A$29:$D$31</definedName>
    <definedName name="SIGN" localSheetId="2">'Источники+ '!$A$25:$D$26</definedName>
    <definedName name="SIGN" localSheetId="1">'Расходы+'!$A$20:$D$22</definedName>
    <definedName name="SRC_CODE" localSheetId="0">'Доходы+'!$H$14</definedName>
    <definedName name="SRC_KIND" localSheetId="0">'Доходы+'!$H$13</definedName>
    <definedName name="_xlnm.Print_Area" localSheetId="0">'Доходы+'!$A$1:$F$181</definedName>
    <definedName name="_xlnm.Print_Area" localSheetId="1">'Расходы+'!$A$1:$F$388</definedName>
  </definedNames>
  <calcPr calcId="145621"/>
</workbook>
</file>

<file path=xl/calcChain.xml><?xml version="1.0" encoding="utf-8"?>
<calcChain xmlns="http://schemas.openxmlformats.org/spreadsheetml/2006/main">
  <c r="F85" i="2" l="1"/>
  <c r="E40" i="2"/>
  <c r="D40" i="2"/>
  <c r="E39" i="2"/>
  <c r="D39" i="2"/>
  <c r="E221" i="2" l="1"/>
  <c r="E222" i="2"/>
  <c r="E223" i="2"/>
  <c r="E224" i="2"/>
  <c r="D224" i="2"/>
  <c r="E234" i="2"/>
  <c r="E233" i="2"/>
  <c r="E230" i="2"/>
  <c r="E284" i="2"/>
  <c r="E281" i="2"/>
  <c r="D281" i="2"/>
  <c r="E280" i="2"/>
  <c r="D280" i="2"/>
  <c r="E279" i="2"/>
  <c r="D279" i="2"/>
  <c r="F302" i="2"/>
  <c r="F303" i="2"/>
  <c r="F304" i="2"/>
  <c r="E306" i="2"/>
  <c r="E283" i="2" s="1"/>
  <c r="E320" i="2"/>
  <c r="E319" i="2"/>
  <c r="E327" i="2"/>
  <c r="E326" i="2"/>
  <c r="E325" i="2"/>
  <c r="E324" i="2"/>
  <c r="E323" i="2"/>
  <c r="E322" i="2"/>
  <c r="E339" i="2"/>
  <c r="E338" i="2" s="1"/>
  <c r="D339" i="2"/>
  <c r="E368" i="2"/>
  <c r="D368" i="2"/>
  <c r="F224" i="2" l="1"/>
  <c r="E305" i="2"/>
  <c r="E41" i="1"/>
  <c r="E46" i="1"/>
  <c r="E61" i="1"/>
  <c r="E93" i="1"/>
  <c r="E112" i="1"/>
  <c r="E124" i="1"/>
  <c r="E282" i="2" l="1"/>
  <c r="E301" i="2"/>
  <c r="E115" i="1"/>
  <c r="E149" i="1"/>
  <c r="E150" i="1"/>
  <c r="E156" i="1"/>
  <c r="E151" i="1"/>
  <c r="E162" i="1"/>
  <c r="E177" i="1"/>
  <c r="E176" i="1" s="1"/>
  <c r="E175" i="1"/>
  <c r="E173" i="1"/>
  <c r="E172" i="1" s="1"/>
  <c r="E171" i="1" s="1"/>
  <c r="F21" i="5" l="1"/>
  <c r="E20" i="5"/>
  <c r="F20" i="5" s="1"/>
  <c r="D25" i="5"/>
  <c r="E33" i="2"/>
  <c r="D33" i="2"/>
  <c r="E32" i="2"/>
  <c r="D32" i="2"/>
  <c r="E80" i="2"/>
  <c r="E84" i="2"/>
  <c r="E31" i="2" s="1"/>
  <c r="D84" i="2"/>
  <c r="E83" i="2"/>
  <c r="D83" i="2"/>
  <c r="D118" i="2"/>
  <c r="E146" i="2"/>
  <c r="E145" i="2"/>
  <c r="E164" i="2"/>
  <c r="E163" i="2" s="1"/>
  <c r="E143" i="2" s="1"/>
  <c r="E142" i="2" s="1"/>
  <c r="E195" i="2"/>
  <c r="F261" i="2"/>
  <c r="E265" i="2"/>
  <c r="E272" i="2"/>
  <c r="E321" i="2"/>
  <c r="E317" i="2"/>
  <c r="E330" i="2"/>
  <c r="E329" i="2" s="1"/>
  <c r="E328" i="2" s="1"/>
  <c r="E354" i="2"/>
  <c r="F33" i="2" l="1"/>
  <c r="F84" i="2"/>
  <c r="D31" i="2"/>
  <c r="E271" i="2"/>
  <c r="E229" i="2"/>
  <c r="F83" i="2"/>
  <c r="F32" i="2"/>
  <c r="E144" i="2"/>
  <c r="E17" i="5"/>
  <c r="F17" i="5" s="1"/>
  <c r="E162" i="2"/>
  <c r="E316" i="2"/>
  <c r="E29" i="1"/>
  <c r="E54" i="1"/>
  <c r="E132" i="1"/>
  <c r="E142" i="1"/>
  <c r="E134" i="1"/>
  <c r="E131" i="1" s="1"/>
  <c r="E166" i="1"/>
  <c r="E169" i="1"/>
  <c r="E168" i="1" s="1"/>
  <c r="E133" i="2" l="1"/>
  <c r="E132" i="2" s="1"/>
  <c r="D133" i="2"/>
  <c r="D275" i="2"/>
  <c r="D234" i="2"/>
  <c r="D284" i="2"/>
  <c r="D296" i="2"/>
  <c r="D287" i="2"/>
  <c r="E274" i="2"/>
  <c r="E231" i="2" s="1"/>
  <c r="E275" i="2"/>
  <c r="D195" i="2"/>
  <c r="E180" i="2"/>
  <c r="E181" i="2"/>
  <c r="E179" i="2" s="1"/>
  <c r="D181" i="2"/>
  <c r="D180" i="2"/>
  <c r="E27" i="2"/>
  <c r="D27" i="2"/>
  <c r="E28" i="2"/>
  <c r="E29" i="2"/>
  <c r="D29" i="2"/>
  <c r="E62" i="2"/>
  <c r="D62" i="2"/>
  <c r="F65" i="2"/>
  <c r="F29" i="2" s="1"/>
  <c r="E111" i="2"/>
  <c r="E110" i="2" s="1"/>
  <c r="D111" i="2"/>
  <c r="F114" i="2"/>
  <c r="D119" i="2"/>
  <c r="D122" i="2"/>
  <c r="E136" i="2"/>
  <c r="E135" i="2" s="1"/>
  <c r="D136" i="2"/>
  <c r="D135" i="2" s="1"/>
  <c r="F137" i="2"/>
  <c r="F134" i="2"/>
  <c r="D172" i="2"/>
  <c r="D171" i="2" s="1"/>
  <c r="E191" i="2"/>
  <c r="E190" i="2" s="1"/>
  <c r="F197" i="2"/>
  <c r="D199" i="2"/>
  <c r="E203" i="2"/>
  <c r="D203" i="2"/>
  <c r="F205" i="2"/>
  <c r="F277" i="2"/>
  <c r="D293" i="2"/>
  <c r="D354" i="2"/>
  <c r="D371" i="2"/>
  <c r="D370" i="2" s="1"/>
  <c r="E28" i="1"/>
  <c r="E40" i="1"/>
  <c r="F49" i="1"/>
  <c r="E51" i="1"/>
  <c r="E47" i="1"/>
  <c r="E71" i="1"/>
  <c r="E75" i="1"/>
  <c r="E92" i="1"/>
  <c r="E102" i="1"/>
  <c r="E104" i="1"/>
  <c r="E109" i="1"/>
  <c r="E108" i="1" s="1"/>
  <c r="E113" i="1"/>
  <c r="E118" i="1"/>
  <c r="E120" i="1"/>
  <c r="E122" i="1"/>
  <c r="E126" i="1"/>
  <c r="E128" i="1"/>
  <c r="D292" i="2" l="1"/>
  <c r="E101" i="1"/>
  <c r="E111" i="1"/>
  <c r="E70" i="1"/>
  <c r="F70" i="1" s="1"/>
  <c r="F181" i="2"/>
  <c r="D179" i="2"/>
  <c r="E189" i="2"/>
  <c r="E26" i="2"/>
  <c r="F135" i="2"/>
  <c r="E131" i="2"/>
  <c r="F136" i="2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8" i="1"/>
  <c r="F55" i="1"/>
  <c r="F56" i="1"/>
  <c r="F64" i="1"/>
  <c r="F65" i="1"/>
  <c r="F68" i="1"/>
  <c r="F69" i="1"/>
  <c r="F72" i="1"/>
  <c r="F73" i="1"/>
  <c r="F74" i="1"/>
  <c r="F76" i="1"/>
  <c r="F77" i="1"/>
  <c r="F80" i="1"/>
  <c r="F82" i="1"/>
  <c r="F85" i="1"/>
  <c r="F87" i="1"/>
  <c r="F89" i="1"/>
  <c r="F92" i="1"/>
  <c r="F93" i="1"/>
  <c r="F94" i="1"/>
  <c r="F100" i="1"/>
  <c r="F103" i="1"/>
  <c r="F104" i="1"/>
  <c r="F105" i="1"/>
  <c r="F116" i="1"/>
  <c r="F135" i="1"/>
  <c r="F136" i="1"/>
  <c r="F137" i="1"/>
  <c r="F138" i="1"/>
  <c r="F139" i="1"/>
  <c r="F141" i="1"/>
  <c r="F142" i="1"/>
  <c r="F143" i="1"/>
  <c r="F144" i="1"/>
  <c r="F145" i="1"/>
  <c r="F148" i="1"/>
  <c r="E147" i="1"/>
  <c r="F147" i="1" s="1"/>
  <c r="F47" i="1"/>
  <c r="F54" i="1"/>
  <c r="E63" i="1"/>
  <c r="F63" i="1" s="1"/>
  <c r="E67" i="1"/>
  <c r="F67" i="1" s="1"/>
  <c r="F75" i="1"/>
  <c r="E79" i="1"/>
  <c r="E81" i="1"/>
  <c r="F81" i="1" s="1"/>
  <c r="E84" i="1"/>
  <c r="E86" i="1"/>
  <c r="F86" i="1" s="1"/>
  <c r="E88" i="1"/>
  <c r="F88" i="1" s="1"/>
  <c r="E99" i="1"/>
  <c r="F102" i="1"/>
  <c r="F134" i="1"/>
  <c r="F112" i="1" l="1"/>
  <c r="F46" i="1"/>
  <c r="E66" i="1"/>
  <c r="F66" i="1" s="1"/>
  <c r="F79" i="1"/>
  <c r="E78" i="1"/>
  <c r="F78" i="1" s="1"/>
  <c r="F133" i="2"/>
  <c r="D132" i="2"/>
  <c r="F84" i="1"/>
  <c r="F99" i="1"/>
  <c r="E98" i="1"/>
  <c r="E90" i="1"/>
  <c r="F90" i="1" s="1"/>
  <c r="F91" i="1"/>
  <c r="E146" i="1"/>
  <c r="F146" i="1" s="1"/>
  <c r="F111" i="1"/>
  <c r="F101" i="1"/>
  <c r="F98" i="1" l="1"/>
  <c r="F132" i="2"/>
  <c r="D131" i="2"/>
  <c r="F131" i="2" s="1"/>
  <c r="E83" i="1"/>
  <c r="E152" i="1"/>
  <c r="E154" i="1"/>
  <c r="F83" i="1" l="1"/>
  <c r="E27" i="1"/>
  <c r="F149" i="1"/>
  <c r="F150" i="1"/>
  <c r="F45" i="2"/>
  <c r="F46" i="2"/>
  <c r="F47" i="2"/>
  <c r="F51" i="2"/>
  <c r="F52" i="2"/>
  <c r="F53" i="2"/>
  <c r="F54" i="2"/>
  <c r="F58" i="2"/>
  <c r="F59" i="2"/>
  <c r="F60" i="2"/>
  <c r="F63" i="2"/>
  <c r="F64" i="2"/>
  <c r="F68" i="2"/>
  <c r="F70" i="2"/>
  <c r="F71" i="2"/>
  <c r="F72" i="2"/>
  <c r="F76" i="2"/>
  <c r="F77" i="2"/>
  <c r="F78" i="2"/>
  <c r="F81" i="2"/>
  <c r="F82" i="2"/>
  <c r="F88" i="2"/>
  <c r="F89" i="2"/>
  <c r="F90" i="2"/>
  <c r="F91" i="2"/>
  <c r="F92" i="2"/>
  <c r="F93" i="2"/>
  <c r="F94" i="2"/>
  <c r="F97" i="2"/>
  <c r="F101" i="2"/>
  <c r="F102" i="2"/>
  <c r="F103" i="2"/>
  <c r="F106" i="2"/>
  <c r="F107" i="2"/>
  <c r="F109" i="2"/>
  <c r="F112" i="2"/>
  <c r="F113" i="2"/>
  <c r="F119" i="2"/>
  <c r="F126" i="2"/>
  <c r="F127" i="2"/>
  <c r="F130" i="2"/>
  <c r="F141" i="2"/>
  <c r="F147" i="2"/>
  <c r="F157" i="2"/>
  <c r="F161" i="2"/>
  <c r="F165" i="2"/>
  <c r="F169" i="2"/>
  <c r="F170" i="2"/>
  <c r="F171" i="2"/>
  <c r="F172" i="2"/>
  <c r="F173" i="2"/>
  <c r="F176" i="2"/>
  <c r="F192" i="2"/>
  <c r="F196" i="2"/>
  <c r="F200" i="2"/>
  <c r="F204" i="2"/>
  <c r="F209" i="2"/>
  <c r="F210" i="2"/>
  <c r="F238" i="2"/>
  <c r="F239" i="2"/>
  <c r="F243" i="2"/>
  <c r="F244" i="2"/>
  <c r="F248" i="2"/>
  <c r="F249" i="2"/>
  <c r="F251" i="2"/>
  <c r="F252" i="2"/>
  <c r="F253" i="2"/>
  <c r="F256" i="2"/>
  <c r="F260" i="2"/>
  <c r="F262" i="2"/>
  <c r="F263" i="2"/>
  <c r="F266" i="2"/>
  <c r="F267" i="2"/>
  <c r="F270" i="2"/>
  <c r="F273" i="2"/>
  <c r="F276" i="2"/>
  <c r="F281" i="2"/>
  <c r="F292" i="2"/>
  <c r="F293" i="2"/>
  <c r="F294" i="2"/>
  <c r="F297" i="2"/>
  <c r="F298" i="2"/>
  <c r="F300" i="2"/>
  <c r="F307" i="2"/>
  <c r="F310" i="2"/>
  <c r="F331" i="2"/>
  <c r="F335" i="2"/>
  <c r="F336" i="2"/>
  <c r="F340" i="2"/>
  <c r="F343" i="2"/>
  <c r="F346" i="2"/>
  <c r="F353" i="2"/>
  <c r="F357" i="2"/>
  <c r="F360" i="2"/>
  <c r="F372" i="2"/>
  <c r="F376" i="2"/>
  <c r="F377" i="2"/>
  <c r="F378" i="2"/>
  <c r="F379" i="2"/>
  <c r="F380" i="2"/>
  <c r="F386" i="2"/>
  <c r="F31" i="2"/>
  <c r="E105" i="2"/>
  <c r="E104" i="2" s="1"/>
  <c r="F27" i="2"/>
  <c r="D100" i="2"/>
  <c r="D99" i="2" s="1"/>
  <c r="D28" i="2"/>
  <c r="D26" i="2" s="1"/>
  <c r="D25" i="2" s="1"/>
  <c r="E18" i="2"/>
  <c r="D18" i="2"/>
  <c r="E19" i="2"/>
  <c r="D19" i="2"/>
  <c r="E20" i="2"/>
  <c r="D20" i="2"/>
  <c r="E22" i="2"/>
  <c r="D22" i="2"/>
  <c r="E23" i="2"/>
  <c r="D23" i="2"/>
  <c r="E24" i="2"/>
  <c r="D24" i="2"/>
  <c r="E36" i="2"/>
  <c r="E35" i="2" s="1"/>
  <c r="D36" i="2"/>
  <c r="E38" i="2"/>
  <c r="D38" i="2"/>
  <c r="D41" i="2"/>
  <c r="F41" i="2" s="1"/>
  <c r="D145" i="2"/>
  <c r="F145" i="2" s="1"/>
  <c r="D146" i="2"/>
  <c r="F146" i="2" s="1"/>
  <c r="D149" i="2"/>
  <c r="F149" i="2" s="1"/>
  <c r="D152" i="2"/>
  <c r="F152" i="2" s="1"/>
  <c r="D153" i="2"/>
  <c r="F153" i="2" s="1"/>
  <c r="F180" i="2"/>
  <c r="D184" i="2"/>
  <c r="E187" i="2"/>
  <c r="D187" i="2"/>
  <c r="E188" i="2"/>
  <c r="D188" i="2"/>
  <c r="E214" i="2"/>
  <c r="D214" i="2"/>
  <c r="E215" i="2"/>
  <c r="D215" i="2"/>
  <c r="E216" i="2"/>
  <c r="D216" i="2"/>
  <c r="E217" i="2"/>
  <c r="D217" i="2"/>
  <c r="E118" i="2"/>
  <c r="F122" i="2"/>
  <c r="E220" i="2"/>
  <c r="D220" i="2"/>
  <c r="D221" i="2"/>
  <c r="F221" i="2" s="1"/>
  <c r="E227" i="2"/>
  <c r="D227" i="2"/>
  <c r="E228" i="2"/>
  <c r="D228" i="2"/>
  <c r="D230" i="2"/>
  <c r="E232" i="2"/>
  <c r="D233" i="2"/>
  <c r="D232" i="2" s="1"/>
  <c r="F279" i="2"/>
  <c r="F284" i="2"/>
  <c r="E287" i="2"/>
  <c r="E288" i="2"/>
  <c r="D288" i="2"/>
  <c r="D290" i="2"/>
  <c r="F290" i="2" s="1"/>
  <c r="E208" i="2"/>
  <c r="E207" i="2" s="1"/>
  <c r="E206" i="2" s="1"/>
  <c r="D208" i="2"/>
  <c r="E194" i="2"/>
  <c r="D194" i="2"/>
  <c r="D191" i="2"/>
  <c r="D190" i="2" s="1"/>
  <c r="D189" i="2" s="1"/>
  <c r="F189" i="2" s="1"/>
  <c r="D175" i="2"/>
  <c r="D168" i="2"/>
  <c r="D164" i="2"/>
  <c r="D163" i="2" s="1"/>
  <c r="D162" i="2" s="1"/>
  <c r="F162" i="2" s="1"/>
  <c r="D160" i="2"/>
  <c r="D159" i="2" s="1"/>
  <c r="D158" i="2" s="1"/>
  <c r="F158" i="2" s="1"/>
  <c r="D156" i="2"/>
  <c r="D140" i="2"/>
  <c r="D129" i="2"/>
  <c r="D128" i="2" s="1"/>
  <c r="F128" i="2" s="1"/>
  <c r="E125" i="2"/>
  <c r="E124" i="2" s="1"/>
  <c r="E123" i="2" s="1"/>
  <c r="E115" i="2" s="1"/>
  <c r="D125" i="2"/>
  <c r="E100" i="2"/>
  <c r="E99" i="2" s="1"/>
  <c r="F111" i="2"/>
  <c r="E108" i="2"/>
  <c r="E30" i="2" s="1"/>
  <c r="D108" i="2"/>
  <c r="D30" i="2" s="1"/>
  <c r="D105" i="2"/>
  <c r="D96" i="2"/>
  <c r="D95" i="2" s="1"/>
  <c r="F95" i="2" s="1"/>
  <c r="E87" i="2"/>
  <c r="E86" i="2" s="1"/>
  <c r="D87" i="2"/>
  <c r="E79" i="2"/>
  <c r="D80" i="2"/>
  <c r="D79" i="2" s="1"/>
  <c r="E75" i="2"/>
  <c r="E74" i="2" s="1"/>
  <c r="D75" i="2"/>
  <c r="D74" i="2" s="1"/>
  <c r="D69" i="2"/>
  <c r="E67" i="2"/>
  <c r="D67" i="2"/>
  <c r="E61" i="2"/>
  <c r="D61" i="2"/>
  <c r="E57" i="2"/>
  <c r="E56" i="2" s="1"/>
  <c r="D57" i="2"/>
  <c r="D50" i="2"/>
  <c r="D48" i="2" s="1"/>
  <c r="F48" i="2" s="1"/>
  <c r="E44" i="2"/>
  <c r="E43" i="2" s="1"/>
  <c r="E42" i="2" s="1"/>
  <c r="D44" i="2"/>
  <c r="E237" i="2"/>
  <c r="E236" i="2" s="1"/>
  <c r="D237" i="2"/>
  <c r="D236" i="2" s="1"/>
  <c r="E242" i="2"/>
  <c r="E241" i="2" s="1"/>
  <c r="E240" i="2" s="1"/>
  <c r="D242" i="2"/>
  <c r="D247" i="2"/>
  <c r="E247" i="2"/>
  <c r="E246" i="2" s="1"/>
  <c r="E245" i="2" s="1"/>
  <c r="D255" i="2"/>
  <c r="D254" i="2" s="1"/>
  <c r="D250" i="2" s="1"/>
  <c r="F250" i="2" s="1"/>
  <c r="E259" i="2"/>
  <c r="E258" i="2" s="1"/>
  <c r="D259" i="2"/>
  <c r="D258" i="2" s="1"/>
  <c r="E264" i="2"/>
  <c r="D265" i="2"/>
  <c r="D264" i="2" s="1"/>
  <c r="D269" i="2"/>
  <c r="D272" i="2"/>
  <c r="D274" i="2"/>
  <c r="D231" i="2" s="1"/>
  <c r="E296" i="2"/>
  <c r="E295" i="2" s="1"/>
  <c r="E291" i="2" s="1"/>
  <c r="D299" i="2"/>
  <c r="D295" i="2" s="1"/>
  <c r="D291" i="2" s="1"/>
  <c r="D306" i="2"/>
  <c r="D283" i="2" s="1"/>
  <c r="E334" i="2"/>
  <c r="E314" i="2"/>
  <c r="D311" i="2"/>
  <c r="F311" i="2" s="1"/>
  <c r="D314" i="2"/>
  <c r="D317" i="2"/>
  <c r="F317" i="2" s="1"/>
  <c r="D320" i="2"/>
  <c r="F320" i="2" s="1"/>
  <c r="D321" i="2"/>
  <c r="F321" i="2" s="1"/>
  <c r="D324" i="2"/>
  <c r="F324" i="2" s="1"/>
  <c r="D327" i="2"/>
  <c r="F327" i="2" s="1"/>
  <c r="D309" i="2"/>
  <c r="D330" i="2"/>
  <c r="D329" i="2" s="1"/>
  <c r="D328" i="2" s="1"/>
  <c r="F328" i="2" s="1"/>
  <c r="D334" i="2"/>
  <c r="D333" i="2" s="1"/>
  <c r="D332" i="2" s="1"/>
  <c r="E337" i="2"/>
  <c r="D342" i="2"/>
  <c r="D323" i="2" s="1"/>
  <c r="F323" i="2" s="1"/>
  <c r="D345" i="2"/>
  <c r="F345" i="2" s="1"/>
  <c r="E352" i="2"/>
  <c r="E313" i="2" s="1"/>
  <c r="D352" i="2"/>
  <c r="D313" i="2" s="1"/>
  <c r="D319" i="2"/>
  <c r="D358" i="2"/>
  <c r="F358" i="2" s="1"/>
  <c r="D367" i="2"/>
  <c r="D366" i="2"/>
  <c r="E365" i="2"/>
  <c r="D365" i="2"/>
  <c r="D364" i="2"/>
  <c r="F364" i="2" s="1"/>
  <c r="E371" i="2"/>
  <c r="E370" i="2" s="1"/>
  <c r="F370" i="2" s="1"/>
  <c r="D369" i="2"/>
  <c r="D375" i="2"/>
  <c r="E375" i="2"/>
  <c r="E374" i="2" s="1"/>
  <c r="E373" i="2" s="1"/>
  <c r="E385" i="2"/>
  <c r="E384" i="2" s="1"/>
  <c r="E383" i="2" s="1"/>
  <c r="E382" i="2" s="1"/>
  <c r="E381" i="2" s="1"/>
  <c r="D385" i="2"/>
  <c r="D384" i="2" s="1"/>
  <c r="D383" i="2" s="1"/>
  <c r="F30" i="2" l="1"/>
  <c r="E333" i="2"/>
  <c r="F333" i="2" s="1"/>
  <c r="E318" i="2"/>
  <c r="E315" i="2" s="1"/>
  <c r="D235" i="2"/>
  <c r="F269" i="2"/>
  <c r="D223" i="2"/>
  <c r="F223" i="2" s="1"/>
  <c r="E225" i="2"/>
  <c r="E219" i="2"/>
  <c r="E218" i="2" s="1"/>
  <c r="E257" i="2"/>
  <c r="E73" i="2"/>
  <c r="E25" i="1"/>
  <c r="F25" i="1" s="1"/>
  <c r="F67" i="2"/>
  <c r="F74" i="2"/>
  <c r="F108" i="2"/>
  <c r="F288" i="2"/>
  <c r="F18" i="2"/>
  <c r="D305" i="2"/>
  <c r="F283" i="2"/>
  <c r="F309" i="2"/>
  <c r="E212" i="2"/>
  <c r="F217" i="2"/>
  <c r="F231" i="2"/>
  <c r="F61" i="2"/>
  <c r="F23" i="2"/>
  <c r="F368" i="2"/>
  <c r="F313" i="2"/>
  <c r="F228" i="2"/>
  <c r="D148" i="2"/>
  <c r="F148" i="2" s="1"/>
  <c r="F40" i="2"/>
  <c r="F38" i="2"/>
  <c r="F19" i="2"/>
  <c r="F62" i="2"/>
  <c r="D117" i="2"/>
  <c r="D116" i="2" s="1"/>
  <c r="F264" i="2"/>
  <c r="F79" i="2"/>
  <c r="F287" i="2"/>
  <c r="F220" i="2"/>
  <c r="F215" i="2"/>
  <c r="F50" i="2"/>
  <c r="F69" i="2"/>
  <c r="E37" i="2"/>
  <c r="E34" i="2" s="1"/>
  <c r="F20" i="2"/>
  <c r="E17" i="2"/>
  <c r="F118" i="2"/>
  <c r="F191" i="2"/>
  <c r="F190" i="2"/>
  <c r="E186" i="2"/>
  <c r="E185" i="2" s="1"/>
  <c r="F188" i="2"/>
  <c r="F227" i="2"/>
  <c r="D213" i="2"/>
  <c r="F216" i="2"/>
  <c r="F265" i="2"/>
  <c r="F329" i="2"/>
  <c r="F319" i="2"/>
  <c r="F356" i="2"/>
  <c r="F365" i="2"/>
  <c r="F385" i="2"/>
  <c r="D338" i="2"/>
  <c r="F339" i="2"/>
  <c r="D289" i="2"/>
  <c r="F289" i="2" s="1"/>
  <c r="F299" i="2"/>
  <c r="D271" i="2"/>
  <c r="F271" i="2" s="1"/>
  <c r="F272" i="2"/>
  <c r="E235" i="2"/>
  <c r="F236" i="2"/>
  <c r="D139" i="2"/>
  <c r="F140" i="2"/>
  <c r="E193" i="2"/>
  <c r="F194" i="2"/>
  <c r="D35" i="2"/>
  <c r="F36" i="2"/>
  <c r="F100" i="2"/>
  <c r="D382" i="2"/>
  <c r="F383" i="2"/>
  <c r="D286" i="2"/>
  <c r="F296" i="2"/>
  <c r="D241" i="2"/>
  <c r="F242" i="2"/>
  <c r="D43" i="2"/>
  <c r="F44" i="2"/>
  <c r="D124" i="2"/>
  <c r="F124" i="2" s="1"/>
  <c r="F125" i="2"/>
  <c r="D155" i="2"/>
  <c r="F156" i="2"/>
  <c r="D151" i="2"/>
  <c r="D174" i="2"/>
  <c r="F174" i="2" s="1"/>
  <c r="F175" i="2"/>
  <c r="D198" i="2"/>
  <c r="F199" i="2"/>
  <c r="D207" i="2"/>
  <c r="F208" i="2"/>
  <c r="D121" i="2"/>
  <c r="D183" i="2"/>
  <c r="F183" i="2" s="1"/>
  <c r="F184" i="2"/>
  <c r="F384" i="2"/>
  <c r="F314" i="2"/>
  <c r="F24" i="2"/>
  <c r="D21" i="2"/>
  <c r="F22" i="2"/>
  <c r="F28" i="2"/>
  <c r="F237" i="2"/>
  <c r="F75" i="2"/>
  <c r="D363" i="2"/>
  <c r="F375" i="2"/>
  <c r="F259" i="2"/>
  <c r="D246" i="2"/>
  <c r="F247" i="2"/>
  <c r="D56" i="2"/>
  <c r="F56" i="2" s="1"/>
  <c r="F57" i="2"/>
  <c r="D86" i="2"/>
  <c r="F86" i="2" s="1"/>
  <c r="F87" i="2"/>
  <c r="D104" i="2"/>
  <c r="F104" i="2" s="1"/>
  <c r="F105" i="2"/>
  <c r="D167" i="2"/>
  <c r="D166" i="2" s="1"/>
  <c r="F168" i="2"/>
  <c r="D202" i="2"/>
  <c r="F203" i="2"/>
  <c r="F99" i="2"/>
  <c r="F233" i="2"/>
  <c r="F230" i="2"/>
  <c r="F214" i="2"/>
  <c r="F39" i="2"/>
  <c r="F352" i="2"/>
  <c r="F195" i="2"/>
  <c r="F187" i="2"/>
  <c r="D17" i="2"/>
  <c r="F371" i="2"/>
  <c r="F359" i="2"/>
  <c r="F280" i="2"/>
  <c r="F275" i="2"/>
  <c r="F255" i="2"/>
  <c r="F164" i="2"/>
  <c r="F160" i="2"/>
  <c r="F129" i="2"/>
  <c r="F96" i="2"/>
  <c r="D37" i="2"/>
  <c r="E21" i="2"/>
  <c r="F342" i="2"/>
  <c r="F334" i="2"/>
  <c r="F330" i="2"/>
  <c r="F306" i="2"/>
  <c r="F274" i="2"/>
  <c r="F254" i="2"/>
  <c r="F163" i="2"/>
  <c r="F159" i="2"/>
  <c r="F80" i="2"/>
  <c r="E98" i="2"/>
  <c r="D226" i="2"/>
  <c r="D144" i="2"/>
  <c r="F144" i="2" s="1"/>
  <c r="D49" i="2"/>
  <c r="F49" i="2" s="1"/>
  <c r="E213" i="2"/>
  <c r="D186" i="2"/>
  <c r="E25" i="2"/>
  <c r="F232" i="2"/>
  <c r="E202" i="2"/>
  <c r="D219" i="2"/>
  <c r="D218" i="2" s="1"/>
  <c r="E117" i="2"/>
  <c r="E116" i="2" s="1"/>
  <c r="E226" i="2"/>
  <c r="E286" i="2"/>
  <c r="D229" i="2"/>
  <c r="F229" i="2" s="1"/>
  <c r="D351" i="2"/>
  <c r="D347" i="2" s="1"/>
  <c r="E285" i="2"/>
  <c r="E278" i="2" s="1"/>
  <c r="D110" i="2"/>
  <c r="F110" i="2" s="1"/>
  <c r="D268" i="2"/>
  <c r="D66" i="2"/>
  <c r="E66" i="2"/>
  <c r="E55" i="2" s="1"/>
  <c r="E367" i="2"/>
  <c r="F367" i="2" s="1"/>
  <c r="D316" i="2"/>
  <c r="E363" i="2"/>
  <c r="E369" i="2"/>
  <c r="E361" i="2" s="1"/>
  <c r="E366" i="2"/>
  <c r="F366" i="2" s="1"/>
  <c r="D326" i="2"/>
  <c r="F326" i="2" s="1"/>
  <c r="E362" i="2"/>
  <c r="D355" i="2"/>
  <c r="D341" i="2"/>
  <c r="F341" i="2" s="1"/>
  <c r="E351" i="2"/>
  <c r="D344" i="2"/>
  <c r="F344" i="2" s="1"/>
  <c r="D374" i="2"/>
  <c r="D18" i="5"/>
  <c r="F18" i="5" s="1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0" i="5"/>
  <c r="E332" i="2" l="1"/>
  <c r="F332" i="2" s="1"/>
  <c r="F116" i="2"/>
  <c r="D225" i="2"/>
  <c r="F225" i="2" s="1"/>
  <c r="F268" i="2"/>
  <c r="D222" i="2"/>
  <c r="F222" i="2" s="1"/>
  <c r="F235" i="2"/>
  <c r="F305" i="2"/>
  <c r="D301" i="2"/>
  <c r="F301" i="2" s="1"/>
  <c r="D282" i="2"/>
  <c r="F282" i="2" s="1"/>
  <c r="E25" i="5"/>
  <c r="E178" i="2"/>
  <c r="E201" i="2"/>
  <c r="E177" i="2" s="1"/>
  <c r="D73" i="2"/>
  <c r="F73" i="2" s="1"/>
  <c r="F17" i="2"/>
  <c r="E16" i="2"/>
  <c r="E15" i="2" s="1"/>
  <c r="F37" i="2"/>
  <c r="D257" i="2"/>
  <c r="F257" i="2" s="1"/>
  <c r="D143" i="2"/>
  <c r="F143" i="2" s="1"/>
  <c r="F338" i="2"/>
  <c r="D337" i="2"/>
  <c r="F337" i="2" s="1"/>
  <c r="D16" i="2"/>
  <c r="F117" i="2"/>
  <c r="D123" i="2"/>
  <c r="F213" i="2"/>
  <c r="F295" i="2"/>
  <c r="F286" i="2"/>
  <c r="F363" i="2"/>
  <c r="D201" i="2"/>
  <c r="F202" i="2"/>
  <c r="D212" i="2"/>
  <c r="F212" i="2" s="1"/>
  <c r="F258" i="2"/>
  <c r="F26" i="2"/>
  <c r="D120" i="2"/>
  <c r="F120" i="2" s="1"/>
  <c r="F121" i="2"/>
  <c r="D182" i="2"/>
  <c r="F182" i="2" s="1"/>
  <c r="F198" i="2"/>
  <c r="E211" i="2"/>
  <c r="D178" i="2"/>
  <c r="F25" i="2"/>
  <c r="D154" i="2"/>
  <c r="F154" i="2" s="1"/>
  <c r="F155" i="2"/>
  <c r="F43" i="2"/>
  <c r="D42" i="2"/>
  <c r="F42" i="2" s="1"/>
  <c r="D312" i="2"/>
  <c r="F351" i="2"/>
  <c r="F179" i="2"/>
  <c r="F166" i="2"/>
  <c r="F167" i="2"/>
  <c r="D245" i="2"/>
  <c r="F245" i="2" s="1"/>
  <c r="F246" i="2"/>
  <c r="D206" i="2"/>
  <c r="F206" i="2" s="1"/>
  <c r="F207" i="2"/>
  <c r="D34" i="2"/>
  <c r="F34" i="2" s="1"/>
  <c r="F35" i="2"/>
  <c r="D138" i="2"/>
  <c r="F138" i="2" s="1"/>
  <c r="F139" i="2"/>
  <c r="D362" i="2"/>
  <c r="F362" i="2" s="1"/>
  <c r="F374" i="2"/>
  <c r="F354" i="2"/>
  <c r="F355" i="2"/>
  <c r="D193" i="2"/>
  <c r="F218" i="2"/>
  <c r="F219" i="2"/>
  <c r="D185" i="2"/>
  <c r="F185" i="2" s="1"/>
  <c r="F186" i="2"/>
  <c r="F226" i="2"/>
  <c r="F21" i="2"/>
  <c r="D150" i="2"/>
  <c r="F150" i="2" s="1"/>
  <c r="F151" i="2"/>
  <c r="D240" i="2"/>
  <c r="F240" i="2" s="1"/>
  <c r="F241" i="2"/>
  <c r="D381" i="2"/>
  <c r="F381" i="2" s="1"/>
  <c r="F382" i="2"/>
  <c r="F369" i="2"/>
  <c r="F316" i="2"/>
  <c r="D55" i="2"/>
  <c r="F55" i="2" s="1"/>
  <c r="F66" i="2"/>
  <c r="D98" i="2"/>
  <c r="F98" i="2" s="1"/>
  <c r="F291" i="2"/>
  <c r="D285" i="2"/>
  <c r="D325" i="2"/>
  <c r="F325" i="2" s="1"/>
  <c r="E312" i="2"/>
  <c r="E308" i="2" s="1"/>
  <c r="E347" i="2"/>
  <c r="E350" i="2"/>
  <c r="D322" i="2"/>
  <c r="F322" i="2" s="1"/>
  <c r="D318" i="2"/>
  <c r="F318" i="2" s="1"/>
  <c r="D373" i="2"/>
  <c r="D361" i="2" s="1"/>
  <c r="D17" i="5"/>
  <c r="E15" i="5"/>
  <c r="F15" i="5" s="1"/>
  <c r="D24" i="5"/>
  <c r="F201" i="2" l="1"/>
  <c r="D278" i="2"/>
  <c r="D211" i="2"/>
  <c r="F178" i="2"/>
  <c r="E24" i="5"/>
  <c r="E13" i="5" s="1"/>
  <c r="F13" i="5" s="1"/>
  <c r="F25" i="5"/>
  <c r="F24" i="5"/>
  <c r="E13" i="2"/>
  <c r="E388" i="2" s="1"/>
  <c r="D315" i="2"/>
  <c r="F315" i="2" s="1"/>
  <c r="F16" i="2"/>
  <c r="D15" i="2"/>
  <c r="F312" i="2"/>
  <c r="F123" i="2"/>
  <c r="D115" i="2"/>
  <c r="F115" i="2" s="1"/>
  <c r="F361" i="2"/>
  <c r="F373" i="2"/>
  <c r="E349" i="2"/>
  <c r="F350" i="2"/>
  <c r="F285" i="2"/>
  <c r="D142" i="2"/>
  <c r="F142" i="2" s="1"/>
  <c r="F347" i="2"/>
  <c r="D177" i="2"/>
  <c r="F177" i="2" s="1"/>
  <c r="F193" i="2"/>
  <c r="F211" i="2"/>
  <c r="D15" i="5"/>
  <c r="D308" i="2" l="1"/>
  <c r="F308" i="2" s="1"/>
  <c r="D13" i="5"/>
  <c r="F278" i="2"/>
  <c r="F15" i="2"/>
  <c r="E348" i="2"/>
  <c r="F348" i="2" s="1"/>
  <c r="F349" i="2"/>
  <c r="F27" i="1"/>
  <c r="F28" i="1"/>
  <c r="F151" i="1"/>
  <c r="F152" i="1"/>
  <c r="F153" i="1"/>
  <c r="F154" i="1"/>
  <c r="F155" i="1"/>
  <c r="F162" i="1"/>
  <c r="F167" i="1"/>
  <c r="F171" i="1"/>
  <c r="F172" i="1"/>
  <c r="F173" i="1"/>
  <c r="F178" i="1"/>
  <c r="D13" i="2" l="1"/>
  <c r="F13" i="2" l="1"/>
</calcChain>
</file>

<file path=xl/sharedStrings.xml><?xml version="1.0" encoding="utf-8"?>
<sst xmlns="http://schemas.openxmlformats.org/spreadsheetml/2006/main" count="1863" uniqueCount="866">
  <si>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</si>
  <si>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</si>
  <si>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</si>
  <si>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</si>
  <si>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</si>
  <si>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</si>
  <si>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</si>
  <si>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</si>
  <si>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</si>
  <si>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</si>
  <si>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</si>
  <si>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</si>
  <si>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</si>
  <si>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</si>
  <si>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</si>
  <si>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</si>
  <si>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</si>
  <si>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</si>
  <si>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</si>
  <si>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</si>
  <si>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</si>
  <si>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</si>
  <si>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</si>
  <si>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</si>
  <si>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</si>
  <si>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</si>
  <si>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</si>
  <si>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</si>
  <si>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</si>
  <si>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</si>
  <si>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</si>
  <si>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</si>
  <si>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</si>
  <si>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</si>
  <si>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</si>
  <si>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</si>
  <si>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</si>
  <si>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</si>
  <si>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</si>
  <si>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</si>
  <si>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</si>
  <si>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</si>
  <si>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</si>
  <si>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</si>
  <si>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</si>
  <si>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</si>
  <si>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</si>
  <si>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</si>
  <si>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</si>
  <si>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</si>
  <si>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</si>
  <si>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</si>
  <si>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</si>
  <si>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</si>
  <si>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</si>
  <si>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</si>
  <si>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</si>
  <si>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</si>
  <si>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</si>
  <si>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</si>
  <si>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</si>
  <si>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</si>
  <si>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</si>
  <si>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</si>
  <si>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</si>
  <si>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</si>
  <si>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</si>
  <si>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</si>
  <si>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</si>
  <si>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</si>
  <si>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</si>
  <si>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</si>
  <si>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</si>
  <si>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</si>
  <si>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</si>
  <si>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</si>
  <si>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</si>
  <si>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</si>
  <si>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</si>
  <si>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</si>
  <si>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</si>
  <si>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</si>
  <si>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</si>
  <si>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</si>
  <si>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</si>
  <si>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</si>
  <si>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</si>
  <si>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</si>
  <si>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</si>
  <si>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</si>
  <si>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</si>
  <si>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</si>
  <si>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</si>
  <si>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</si>
  <si>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</si>
  <si>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</si>
  <si>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</si>
  <si>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</si>
  <si>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</si>
  <si>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</si>
  <si>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</si>
  <si>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</si>
  <si>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</si>
  <si>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</si>
  <si>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</si>
  <si>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</si>
  <si>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</si>
  <si>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</si>
  <si>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</si>
  <si>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</si>
  <si>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</si>
  <si>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</si>
  <si>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</si>
  <si>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</si>
  <si>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</si>
  <si>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</si>
  <si>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</si>
  <si>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</si>
  <si>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</si>
  <si>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</si>
  <si>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</si>
  <si>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</si>
  <si>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</si>
  <si>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</si>
  <si>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</si>
  <si>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</si>
  <si>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</si>
  <si>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</si>
  <si>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</si>
  <si>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</si>
  <si>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</si>
  <si>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</si>
  <si>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</si>
  <si>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</si>
  <si>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</si>
  <si>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</si>
  <si>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</si>
  <si>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</si>
  <si>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</si>
  <si>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</si>
  <si>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</si>
  <si>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</si>
  <si>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</si>
  <si>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</si>
  <si>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</si>
  <si>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</si>
  <si>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</si>
  <si>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</si>
  <si>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</si>
  <si>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</si>
  <si>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</si>
  <si>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</si>
  <si>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</si>
  <si>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</si>
  <si>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</si>
  <si>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</si>
  <si>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</si>
  <si>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</si>
  <si>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</si>
  <si>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</si>
  <si>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</si>
  <si>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</si>
  <si>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</si>
  <si>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</si>
  <si>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</si>
  <si>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</si>
  <si>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</si>
  <si>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</si>
  <si>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</si>
  <si>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</si>
  <si>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</si>
  <si>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</si>
  <si>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</si>
  <si>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</si>
  <si>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</si>
  <si>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</si>
  <si>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</si>
  <si>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</si>
  <si>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</si>
  <si>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</si>
  <si>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</si>
  <si>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</si>
  <si>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</si>
  <si>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</si>
  <si>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</si>
  <si>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</si>
  <si>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</si>
  <si>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</si>
  <si>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</si>
  <si>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</si>
  <si>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</si>
  <si>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</si>
  <si>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</si>
  <si>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</si>
  <si>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</si>
  <si>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</si>
  <si>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</si>
  <si>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</si>
  <si>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</si>
  <si>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</si>
  <si>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</si>
  <si>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</si>
  <si>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</si>
  <si>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</si>
  <si>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</si>
  <si>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</si>
  <si>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</si>
  <si>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</si>
  <si>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</si>
  <si>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</si>
  <si>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</si>
  <si>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</si>
  <si>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</si>
  <si>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</si>
  <si>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</si>
  <si>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</si>
  <si>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</si>
  <si>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</si>
  <si>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</si>
  <si>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</si>
  <si>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</si>
  <si>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</si>
  <si>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</si>
  <si>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</si>
  <si>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</si>
  <si>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</si>
  <si>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</si>
  <si>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</si>
  <si>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</si>
  <si>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</si>
  <si>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</si>
  <si>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</si>
  <si>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</si>
  <si>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</si>
  <si>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</si>
  <si>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</si>
  <si>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</si>
  <si>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</si>
  <si>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</si>
  <si>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</si>
  <si>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</si>
  <si>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</si>
  <si>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</si>
  <si>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</si>
  <si>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</si>
  <si>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</si>
  <si>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</si>
  <si>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</si>
  <si>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</si>
  <si>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</si>
  <si>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</si>
  <si>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</si>
  <si>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</si>
  <si>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</si>
  <si>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</si>
  <si>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</si>
  <si>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</si>
  <si>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</si>
  <si>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</si>
  <si>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</si>
  <si>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</si>
  <si>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</si>
  <si>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</si>
  <si>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</si>
  <si>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</si>
  <si>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</si>
  <si>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</si>
  <si>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</si>
  <si>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</si>
  <si>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</si>
  <si>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</si>
  <si>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</si>
  <si>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</si>
  <si>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</si>
  <si>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</si>
  <si>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</si>
  <si>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</si>
  <si>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</si>
  <si>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</si>
  <si>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</si>
  <si>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</si>
  <si>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</si>
  <si>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</si>
  <si>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</si>
  <si>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</si>
  <si>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</si>
  <si>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</si>
  <si>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</si>
  <si>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</si>
  <si>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</si>
  <si>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</si>
  <si>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</si>
  <si>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</si>
  <si>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</si>
  <si>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</si>
  <si>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</si>
  <si>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</si>
  <si>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</si>
  <si>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</si>
  <si>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</si>
  <si>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</si>
  <si>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</si>
  <si>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</si>
  <si>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</si>
  <si>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</si>
  <si>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</si>
  <si>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</si>
  <si>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</si>
  <si>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</si>
  <si>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</si>
  <si>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</si>
  <si>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</si>
  <si>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</si>
  <si>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</si>
  <si>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</si>
  <si>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</si>
  <si>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</si>
  <si>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</si>
  <si>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</si>
  <si>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</si>
  <si>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</si>
  <si>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</si>
  <si>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</si>
  <si>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</si>
  <si>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</si>
  <si>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</si>
  <si>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</si>
  <si>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</si>
  <si>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</si>
  <si>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</si>
  <si>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</si>
  <si>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</si>
  <si>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</si>
  <si>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</si>
  <si>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</si>
  <si>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</si>
  <si>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</si>
  <si>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</si>
  <si>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</si>
  <si>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</si>
  <si>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</si>
  <si>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</si>
  <si>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</si>
  <si>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</si>
  <si>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</si>
  <si>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</si>
  <si>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</si>
  <si>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</si>
  <si>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</si>
  <si>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</si>
  <si>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</si>
  <si>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</si>
  <si>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</si>
  <si>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</si>
  <si>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</si>
  <si>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</si>
  <si>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</si>
  <si>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</si>
  <si>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</si>
  <si>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</si>
  <si>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</si>
  <si>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</si>
  <si>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</si>
  <si>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</si>
  <si>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</si>
  <si>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</si>
  <si>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</si>
  <si>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</si>
  <si>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</si>
  <si>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</si>
  <si>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</si>
  <si>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</si>
  <si>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</si>
  <si>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</si>
  <si>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</si>
  <si>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</si>
  <si>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</si>
  <si>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</si>
  <si>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</si>
  <si>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</si>
  <si>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</si>
  <si>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</si>
  <si>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</si>
  <si>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</si>
  <si>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</si>
  <si>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</si>
  <si>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</si>
  <si>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</si>
  <si>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</si>
  <si>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</si>
  <si>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</si>
  <si>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</si>
  <si>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</si>
  <si>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</si>
  <si>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</si>
  <si>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</si>
  <si>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</si>
  <si>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</si>
  <si>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</si>
  <si>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</si>
  <si>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</si>
  <si>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</si>
  <si>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</si>
  <si>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</si>
  <si>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</si>
  <si>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</si>
  <si>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</si>
  <si>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</si>
  <si>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</si>
  <si>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</si>
  <si>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</si>
  <si>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</si>
  <si>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</si>
  <si>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</si>
  <si>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</si>
  <si>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</si>
  <si>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</si>
  <si>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</si>
  <si>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</si>
  <si>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</si>
  <si>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</si>
  <si>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</si>
  <si>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</si>
  <si>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</si>
  <si>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</si>
  <si>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</si>
  <si>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</si>
  <si>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</si>
  <si>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</si>
  <si>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</si>
  <si>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</si>
  <si>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</si>
  <si>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</si>
  <si>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</si>
  <si>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</si>
  <si>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</si>
  <si>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</si>
  <si>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</si>
  <si>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</si>
  <si>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</si>
  <si>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</si>
  <si>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</si>
  <si>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</si>
  <si>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</si>
  <si>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</si>
  <si>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</si>
  <si>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</si>
  <si>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</si>
  <si>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</si>
  <si>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</si>
  <si>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</si>
  <si>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</si>
  <si>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</si>
  <si>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</si>
  <si>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</si>
  <si>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</si>
  <si>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</si>
  <si>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</si>
  <si>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</si>
  <si>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</si>
  <si>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</si>
  <si>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</si>
  <si>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</si>
  <si>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</si>
  <si>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</si>
  <si>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</si>
  <si>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</si>
  <si>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</si>
  <si>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</si>
  <si>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</si>
  <si>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</si>
  <si>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</si>
  <si>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</si>
  <si>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</si>
  <si>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</si>
  <si>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</si>
  <si>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</si>
  <si>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</si>
  <si>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</si>
  <si>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</si>
  <si>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</si>
  <si>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</si>
  <si>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</si>
  <si>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</si>
  <si>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</si>
  <si>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</si>
  <si>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</si>
  <si>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</si>
  <si>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</si>
  <si>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</si>
  <si>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</si>
  <si>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</si>
  <si>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</si>
  <si>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</si>
  <si>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</si>
  <si>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</si>
  <si>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</si>
  <si>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</si>
  <si>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</si>
  <si>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</si>
  <si>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</si>
  <si>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</si>
  <si>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</si>
  <si>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</si>
  <si>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</si>
  <si>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</si>
  <si>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</si>
  <si>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</si>
  <si>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</si>
  <si>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</si>
  <si>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</si>
  <si>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</si>
  <si>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</si>
  <si>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</si>
  <si>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</si>
  <si>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</si>
  <si>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</si>
  <si>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</si>
  <si>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</si>
  <si>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</si>
  <si>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</si>
  <si>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</si>
  <si>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</si>
  <si>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</si>
  <si>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</si>
  <si>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</si>
  <si>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</si>
  <si>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</si>
  <si>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</si>
  <si>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</si>
  <si>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</si>
  <si>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</si>
  <si>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</si>
  <si>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</si>
  <si>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</si>
  <si>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</si>
  <si>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</si>
  <si>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</si>
  <si>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</si>
  <si>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</si>
  <si>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</si>
  <si>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</si>
  <si>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</si>
  <si>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</si>
  <si>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</si>
  <si>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</si>
  <si>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</si>
  <si>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</si>
  <si>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</si>
  <si>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</si>
  <si>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</si>
  <si>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</si>
  <si>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</si>
  <si>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</si>
  <si>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</si>
  <si>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</si>
  <si>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</si>
  <si>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</si>
  <si>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</si>
  <si>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</si>
  <si>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</si>
  <si>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</si>
  <si>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</si>
  <si>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</si>
  <si>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</si>
  <si>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</si>
  <si>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</si>
  <si>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</si>
  <si>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</si>
  <si>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</si>
  <si>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</si>
  <si>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</si>
  <si>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</si>
  <si>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</si>
  <si>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</si>
  <si>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</si>
  <si>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</si>
  <si>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</si>
  <si>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</si>
  <si>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</si>
  <si>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</si>
  <si>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</si>
  <si>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</si>
  <si>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</si>
  <si>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</si>
  <si>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</si>
  <si>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</si>
  <si>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>Главный бухгалтер</t>
  </si>
  <si>
    <t>С.К. Новинькова</t>
  </si>
  <si>
    <t>Руководитель финансово-экономической</t>
  </si>
  <si>
    <t>Н.Г. Бобрецова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</si>
  <si>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</si>
  <si>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</si>
  <si>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</si>
  <si>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</si>
  <si>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</si>
  <si>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</si>
  <si>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</si>
  <si>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</si>
  <si>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</si>
  <si>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</si>
  <si>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</si>
  <si>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</si>
  <si>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</si>
  <si>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</si>
  <si>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</si>
  <si>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</si>
  <si>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</si>
  <si>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</si>
  <si>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</si>
  <si>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</si>
  <si>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</si>
  <si>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</si>
  <si>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</si>
  <si>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</si>
  <si>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</si>
  <si>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</si>
  <si>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</si>
  <si>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</si>
  <si>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</si>
  <si>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</si>
  <si>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</si>
  <si>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</si>
  <si>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</si>
  <si>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</si>
  <si>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</si>
  <si>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</si>
  <si>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</si>
  <si>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</si>
  <si>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</si>
  <si>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</si>
  <si>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</si>
  <si>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</si>
  <si>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</si>
  <si>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</si>
  <si>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</si>
  <si>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</si>
  <si>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</si>
  <si>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</si>
  <si>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</si>
  <si>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</si>
  <si>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</si>
  <si>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</si>
  <si>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</si>
  <si>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</si>
  <si>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</si>
  <si>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</si>
  <si>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</si>
  <si>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</si>
  <si>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</si>
  <si>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</si>
  <si>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</si>
  <si>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</si>
  <si>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</si>
  <si>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</si>
  <si>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</si>
  <si>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</si>
  <si>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</si>
  <si>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</si>
  <si>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182 10102000010000000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</si>
  <si>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</si>
  <si>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</si>
  <si>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</si>
  <si>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</si>
  <si>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</si>
  <si>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</si>
  <si>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</si>
  <si>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923 10807173010000110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</si>
  <si>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</si>
  <si>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</si>
  <si>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</si>
  <si>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</si>
  <si>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</si>
  <si>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</si>
  <si>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</si>
  <si>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</si>
  <si>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</si>
  <si>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</si>
  <si>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</si>
  <si>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</si>
  <si>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000 11406010000000430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</si>
  <si>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</si>
  <si>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</si>
  <si>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</si>
  <si>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</si>
  <si>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</si>
  <si>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</si>
  <si>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</si>
  <si>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000 10807170010000110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</si>
  <si>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</si>
  <si>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</si>
  <si>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</si>
  <si>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</si>
  <si>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</si>
  <si>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</si>
  <si>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</si>
  <si>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</si>
  <si>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</si>
  <si>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</si>
  <si>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</si>
  <si>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</si>
  <si>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</si>
  <si>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</si>
  <si>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неналоговые доходы бюджетов городских округов</t>
  </si>
  <si>
    <t>923 11705040040000180</t>
  </si>
  <si>
    <t>Прочие неналоговые доходы</t>
  </si>
  <si>
    <t>000 11705000000000180</t>
  </si>
  <si>
    <t xml:space="preserve"> 923 11610123010041140</t>
  </si>
  <si>
    <t>852 11610123010000140</t>
  </si>
  <si>
    <t>000 11610120000000140</t>
  </si>
  <si>
    <t>890 11601203010000140</t>
  </si>
  <si>
    <t>875 11601203010000140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</si>
  <si>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</si>
  <si>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</si>
  <si>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</si>
  <si>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</si>
  <si>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</si>
  <si>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</si>
  <si>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</si>
  <si>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000 11601150010000140</t>
  </si>
  <si>
    <t>890 11601153010000140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</si>
  <si>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</si>
  <si>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</si>
  <si>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890 11601143010000140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</si>
  <si>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</si>
  <si>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</si>
  <si>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</si>
  <si>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</si>
  <si>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000 11601070010000140</t>
  </si>
  <si>
    <t>890 11601073010000140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</si>
  <si>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</si>
  <si>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</si>
  <si>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</si>
  <si>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890 11601063010000140</t>
  </si>
  <si>
    <t>000 11601060010000140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</si>
  <si>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</si>
  <si>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</si>
  <si>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</si>
  <si>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000 11601000010000140</t>
  </si>
  <si>
    <t>Административные штрафы, установленные Кодексом Российской Федерации об административных правонарушениях</t>
  </si>
  <si>
    <t>00011500000000000000</t>
  </si>
  <si>
    <t>923 11502040040000140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</si>
  <si>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</si>
  <si>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</si>
  <si>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</si>
  <si>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000 11502000000000140</t>
  </si>
  <si>
    <t>000 11402040040000410</t>
  </si>
  <si>
    <t>000 11406020000000430</t>
  </si>
  <si>
    <t>923 11406024040000430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</si>
  <si>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</si>
  <si>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</si>
  <si>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</si>
  <si>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</si>
  <si>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000 10606030000000110</t>
  </si>
  <si>
    <t>000 10606000000000110</t>
  </si>
  <si>
    <t xml:space="preserve"> 182 10502010023000110</t>
  </si>
  <si>
    <t xml:space="preserve"> 182 10502020022100110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</si>
  <si>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</si>
  <si>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000 10501020010000100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</si>
  <si>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</si>
  <si>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182 10102040011000110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</si>
  <si>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</si>
  <si>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182 10502010024000000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</si>
  <si>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</si>
  <si>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</si>
  <si>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182 10501022010000110</t>
  </si>
  <si>
    <t>182 10501021010000110</t>
  </si>
  <si>
    <t xml:space="preserve"> 182 10501012010000110</t>
  </si>
  <si>
    <t xml:space="preserve"> 182 10501011010000110</t>
  </si>
  <si>
    <t>000 0804 0000000000 244</t>
  </si>
  <si>
    <t xml:space="preserve">000 0804 0000000000 240 </t>
  </si>
  <si>
    <t xml:space="preserve">000 0804 0000000000 200 </t>
  </si>
  <si>
    <t xml:space="preserve">000 0709 0000000000 853 </t>
  </si>
  <si>
    <t xml:space="preserve">000 0503 0000000000 247 </t>
  </si>
  <si>
    <t xml:space="preserve">000 0502 0000000000 247 </t>
  </si>
  <si>
    <t xml:space="preserve">000 0310 0000000000 244 </t>
  </si>
  <si>
    <t xml:space="preserve">000 0310 0000000000 240 </t>
  </si>
  <si>
    <t xml:space="preserve">000 0310 0000000000 200 </t>
  </si>
  <si>
    <t xml:space="preserve">000 0310 0000000000 123 </t>
  </si>
  <si>
    <t xml:space="preserve">000 0310 0000000000 120 </t>
  </si>
  <si>
    <t xml:space="preserve">000 0310 0000000000 100 </t>
  </si>
  <si>
    <t xml:space="preserve">000 0310 0000000000 000 </t>
  </si>
  <si>
    <t xml:space="preserve">000 0113 0000000000 853 </t>
  </si>
  <si>
    <t xml:space="preserve">000 0104 0000000000 247 </t>
  </si>
  <si>
    <t>000 0100 0000000000 247</t>
  </si>
  <si>
    <t xml:space="preserve">000 0500 0000000000 247 </t>
  </si>
  <si>
    <t xml:space="preserve">000 0700 0000000000 853 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</si>
  <si>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</si>
  <si>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</si>
  <si>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923 20229999040000150</t>
  </si>
  <si>
    <t xml:space="preserve"> 975 20245303040000150</t>
  </si>
  <si>
    <t>000 20245303000000150</t>
  </si>
  <si>
    <t>000 20240000000000150</t>
  </si>
  <si>
    <t xml:space="preserve"> 975 20225304040000150</t>
  </si>
  <si>
    <t>000 20239999000000150</t>
  </si>
  <si>
    <t>000 20220000000000150</t>
  </si>
  <si>
    <t xml:space="preserve"> 923 11610031040000140</t>
  </si>
  <si>
    <t>000 11610030040000140</t>
  </si>
  <si>
    <t>000 11610000000000140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</si>
  <si>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</si>
  <si>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</si>
  <si>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</si>
  <si>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субвенции</t>
  </si>
  <si>
    <t>Прочие субсидии бюджетам городских округов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</si>
  <si>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</si>
  <si>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бюджетной системы Российской Федерации (межбюджетные субсидии)</t>
  </si>
  <si>
    <t>Платежи в целях возмещения причиненного ущерба (убытков)</t>
  </si>
  <si>
    <t xml:space="preserve"> 048 11201041010000120</t>
  </si>
  <si>
    <t xml:space="preserve"> 048 11201030010000120</t>
  </si>
  <si>
    <t>Плата за размещение отходов производства</t>
  </si>
  <si>
    <t>Плата за сбросы загрязняющих веществ в водные объекты</t>
  </si>
  <si>
    <t xml:space="preserve"> 182 10502020020000110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</si>
  <si>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</si>
  <si>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000 0106 0000000000 321 </t>
  </si>
  <si>
    <t>000 0106 0000000000 300</t>
  </si>
  <si>
    <t>000 0106 0000000000 320</t>
  </si>
  <si>
    <t xml:space="preserve">000 0100 0000000000 320 </t>
  </si>
  <si>
    <t>000 0100 0000000000 321</t>
  </si>
  <si>
    <t>000 0100 0000000000 360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</si>
  <si>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</si>
  <si>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</si>
  <si>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t>на 01.04.2021 г.</t>
  </si>
  <si>
    <t>975 20229999040000150</t>
  </si>
  <si>
    <t xml:space="preserve"> 923 20225497040000150</t>
  </si>
  <si>
    <t>923 20225467040000150</t>
  </si>
  <si>
    <t>ПРОЧИЕ БЕЗВОЗМЕЗДНЫЕ ПОСТУПЛЕНИЯ</t>
  </si>
  <si>
    <t>000 20700000000000000</t>
  </si>
  <si>
    <t>000 20704000040000150</t>
  </si>
  <si>
    <t>000 20704020040000150</t>
  </si>
  <si>
    <t xml:space="preserve"> 923 20704020040000150</t>
  </si>
  <si>
    <t>Прочие безвозмездные поступления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</si>
  <si>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</si>
  <si>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</si>
  <si>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923 21804010040000150</t>
  </si>
  <si>
    <t>000 21800000000000150</t>
  </si>
  <si>
    <t>000 21804000040000150</t>
  </si>
  <si>
    <t>000 21804010040000150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</si>
  <si>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</si>
  <si>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</si>
  <si>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875 11601063010000140</t>
  </si>
  <si>
    <t xml:space="preserve"> 000 11601173010000140</t>
  </si>
  <si>
    <t xml:space="preserve"> 048 11201070016000120</t>
  </si>
  <si>
    <t>000 10503000010000110</t>
  </si>
  <si>
    <t>Единый сельскохозяйственный налог</t>
  </si>
  <si>
    <t>Периодичность: квартальная</t>
  </si>
  <si>
    <t xml:space="preserve">000 0804 0000000000 100 </t>
  </si>
  <si>
    <t xml:space="preserve">000 0804 0000000000 120 </t>
  </si>
  <si>
    <t>000 0804 0000000000 123</t>
  </si>
  <si>
    <t xml:space="preserve">000 0700 0000000000 400 </t>
  </si>
  <si>
    <t xml:space="preserve">000 0700 0000000000 410 </t>
  </si>
  <si>
    <t xml:space="preserve">000 0700 0000000000 414 </t>
  </si>
  <si>
    <r>
      <t xml:space="preserve">" 28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апреля 2021 г.</t>
    </r>
  </si>
  <si>
    <t xml:space="preserve"> 182 10503010010000110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</si>
  <si>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</si>
  <si>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</si>
  <si>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</si>
  <si>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</si>
  <si>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890 11601173010000140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</si>
  <si>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</si>
  <si>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реализацию мероприятий по обеспечению жильем молодых семей</t>
  </si>
  <si>
    <t xml:space="preserve">Доходы бюджетов городских округов от возврата бюджетными учреждениями остатков субсидий прошлых лет
</t>
  </si>
  <si>
    <t>УТВЕРЖДЕН</t>
  </si>
  <si>
    <t xml:space="preserve">      распоряжением администрации</t>
  </si>
  <si>
    <t xml:space="preserve">      городского округа "Вуктыл"  </t>
  </si>
  <si>
    <t>(приложение №1)</t>
  </si>
  <si>
    <t>от «____ » апреля 2021 г. №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</si>
</sst>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3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9">
    <xf numFmtId="0" fontId="0" fillId="0" borderId="0"/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2">
      <alignment horizontal="right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/>
    </xf>
    <xf numFmtId="0" fontId="8" fillId="0" borderId="15"/>
    <xf numFmtId="0" fontId="6" fillId="0" borderId="9">
      <alignment horizontal="left" wrapText="1" indent="1"/>
    </xf>
    <xf numFmtId="49" fontId="6" fillId="0" borderId="16">
      <alignment horizontal="center" wrapText="1"/>
    </xf>
    <xf numFmtId="49" fontId="6" fillId="0" borderId="17">
      <alignment horizontal="center"/>
    </xf>
    <xf numFmtId="4" fontId="6" fillId="0" borderId="17">
      <alignment horizontal="right"/>
    </xf>
    <xf numFmtId="0" fontId="6" fillId="0" borderId="13">
      <alignment horizontal="left" wrapText="1" indent="2"/>
    </xf>
    <xf numFmtId="0" fontId="6" fillId="0" borderId="18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 shrinkToFit="1"/>
    </xf>
    <xf numFmtId="4" fontId="13" fillId="0" borderId="12">
      <alignment horizontal="right" vertical="center" shrinkToFit="1"/>
    </xf>
    <xf numFmtId="1" fontId="13" fillId="0" borderId="12">
      <alignment horizontal="center" vertical="center" shrinkToFit="1"/>
    </xf>
  </cellStyleXfs>
  <cellXfs count="148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0" fillId="2" borderId="0" xfId="0" applyFill="1"/>
    <xf numFmtId="4" fontId="9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0" fontId="12" fillId="2" borderId="0" xfId="0" applyFont="1" applyFill="1"/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4" fontId="12" fillId="2" borderId="0" xfId="0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2" fillId="2" borderId="0" xfId="0" applyFont="1" applyFill="1" applyBorder="1" applyAlignment="1" applyProtection="1">
      <alignment horizontal="center"/>
    </xf>
    <xf numFmtId="4" fontId="2" fillId="2" borderId="0" xfId="0" applyNumberFormat="1" applyFont="1" applyFill="1" applyBorder="1" applyAlignment="1" applyProtection="1">
      <alignment horizontal="right"/>
    </xf>
    <xf numFmtId="0" fontId="19" fillId="2" borderId="0" xfId="0" applyFont="1" applyFill="1"/>
    <xf numFmtId="4" fontId="21" fillId="2" borderId="0" xfId="0" applyNumberFormat="1" applyFont="1" applyFill="1"/>
    <xf numFmtId="4" fontId="19" fillId="2" borderId="0" xfId="0" applyNumberFormat="1" applyFont="1" applyFill="1"/>
    <xf numFmtId="49" fontId="16" fillId="2" borderId="8" xfId="0" applyNumberFormat="1" applyFont="1" applyFill="1" applyBorder="1" applyAlignment="1">
      <alignment horizontal="center" wrapText="1"/>
    </xf>
    <xf numFmtId="4" fontId="18" fillId="2" borderId="8" xfId="0" applyNumberFormat="1" applyFont="1" applyFill="1" applyBorder="1" applyAlignment="1" applyProtection="1">
      <alignment horizontal="right"/>
    </xf>
    <xf numFmtId="0" fontId="23" fillId="2" borderId="0" xfId="0" applyFont="1" applyFill="1"/>
    <xf numFmtId="0" fontId="15" fillId="2" borderId="0" xfId="0" applyFont="1" applyFill="1" applyBorder="1" applyAlignment="1" applyProtection="1">
      <alignment horizontal="left"/>
    </xf>
    <xf numFmtId="4" fontId="14" fillId="2" borderId="8" xfId="17" applyNumberFormat="1" applyFont="1" applyFill="1" applyBorder="1" applyProtection="1">
      <alignment horizontal="right" vertical="center" shrinkToFit="1"/>
    </xf>
    <xf numFmtId="49" fontId="15" fillId="2" borderId="0" xfId="0" applyNumberFormat="1" applyFont="1" applyFill="1" applyBorder="1" applyAlignment="1" applyProtection="1"/>
    <xf numFmtId="0" fontId="15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 wrapText="1"/>
    </xf>
    <xf numFmtId="49" fontId="16" fillId="2" borderId="8" xfId="0" applyNumberFormat="1" applyFont="1" applyFill="1" applyBorder="1" applyAlignment="1" applyProtection="1">
      <alignment horizontal="center"/>
    </xf>
    <xf numFmtId="49" fontId="24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 wrapText="1"/>
    </xf>
    <xf numFmtId="49" fontId="20" fillId="2" borderId="8" xfId="0" applyNumberFormat="1" applyFont="1" applyFill="1" applyBorder="1" applyAlignment="1" applyProtection="1">
      <alignment horizontal="center"/>
    </xf>
    <xf numFmtId="4" fontId="22" fillId="2" borderId="8" xfId="0" applyNumberFormat="1" applyFont="1" applyFill="1" applyBorder="1" applyAlignment="1" applyProtection="1">
      <alignment horizontal="right"/>
    </xf>
    <xf numFmtId="165" fontId="15" fillId="2" borderId="8" xfId="0" applyNumberFormat="1" applyFont="1" applyFill="1" applyBorder="1" applyAlignment="1" applyProtection="1">
      <alignment horizontal="left" wrapText="1"/>
    </xf>
    <xf numFmtId="49" fontId="9" fillId="2" borderId="8" xfId="0" applyNumberFormat="1" applyFont="1" applyFill="1" applyBorder="1" applyAlignment="1" applyProtection="1">
      <alignment horizontal="center" wrapText="1"/>
    </xf>
    <xf numFmtId="49" fontId="17" fillId="2" borderId="8" xfId="18" applyNumberFormat="1" applyFont="1" applyFill="1" applyBorder="1" applyProtection="1">
      <alignment horizontal="center" vertical="center" shrinkToFit="1"/>
    </xf>
    <xf numFmtId="49" fontId="7" fillId="2" borderId="8" xfId="0" applyNumberFormat="1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0" fontId="16" fillId="0" borderId="8" xfId="0" applyFont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4" fontId="17" fillId="2" borderId="8" xfId="18" applyNumberFormat="1" applyFont="1" applyFill="1" applyBorder="1" applyProtection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wrapText="1"/>
    </xf>
    <xf numFmtId="49" fontId="17" fillId="2" borderId="8" xfId="18" applyNumberFormat="1" applyFont="1" applyFill="1" applyBorder="1" applyAlignment="1" applyProtection="1">
      <alignment horizontal="center" vertical="center" shrinkToFit="1"/>
    </xf>
    <xf numFmtId="0" fontId="16" fillId="2" borderId="0" xfId="0" applyNumberFormat="1" applyFont="1" applyFill="1" applyBorder="1" applyAlignment="1" applyProtection="1">
      <alignment horizontal="left"/>
    </xf>
    <xf numFmtId="0" fontId="16" fillId="2" borderId="0" xfId="0" applyNumberFormat="1" applyFont="1" applyFill="1" applyBorder="1" applyAlignment="1" applyProtection="1"/>
    <xf numFmtId="0" fontId="16" fillId="2" borderId="8" xfId="0" applyNumberFormat="1" applyFont="1" applyFill="1" applyBorder="1" applyAlignment="1" applyProtection="1">
      <alignment horizontal="center" vertical="center"/>
    </xf>
    <xf numFmtId="0" fontId="16" fillId="2" borderId="8" xfId="0" applyNumberFormat="1" applyFont="1" applyFill="1" applyBorder="1" applyAlignment="1" applyProtection="1">
      <alignment horizontal="center"/>
    </xf>
    <xf numFmtId="0" fontId="16" fillId="2" borderId="0" xfId="0" applyNumberFormat="1" applyFont="1" applyFill="1" applyBorder="1" applyAlignment="1" applyProtection="1">
      <alignment horizontal="center"/>
    </xf>
    <xf numFmtId="0" fontId="16" fillId="2" borderId="0" xfId="0" applyNumberFormat="1" applyFont="1" applyFill="1"/>
    <xf numFmtId="0" fontId="5" fillId="2" borderId="8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49" fontId="15" fillId="2" borderId="0" xfId="0" applyNumberFormat="1" applyFont="1" applyFill="1" applyBorder="1" applyAlignment="1" applyProtection="1">
      <alignment horizontal="left" wrapText="1"/>
    </xf>
    <xf numFmtId="49" fontId="2" fillId="2" borderId="0" xfId="0" applyNumberFormat="1" applyFont="1" applyFill="1" applyBorder="1" applyAlignment="1" applyProtection="1">
      <alignment horizontal="center" wrapText="1"/>
    </xf>
    <xf numFmtId="49" fontId="16" fillId="2" borderId="0" xfId="0" applyNumberFormat="1" applyFont="1" applyFill="1" applyBorder="1" applyAlignment="1" applyProtection="1">
      <alignment horizontal="center"/>
    </xf>
    <xf numFmtId="4" fontId="18" fillId="2" borderId="0" xfId="0" applyNumberFormat="1" applyFont="1" applyFill="1" applyBorder="1" applyAlignment="1" applyProtection="1">
      <alignment horizontal="right"/>
    </xf>
    <xf numFmtId="49" fontId="20" fillId="2" borderId="12" xfId="0" applyNumberFormat="1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4" fontId="14" fillId="2" borderId="12" xfId="0" applyNumberFormat="1" applyFont="1" applyFill="1" applyBorder="1" applyAlignment="1">
      <alignment horizontal="right"/>
    </xf>
    <xf numFmtId="0" fontId="18" fillId="2" borderId="0" xfId="0" applyFont="1" applyFill="1" applyBorder="1" applyAlignment="1" applyProtection="1"/>
    <xf numFmtId="0" fontId="18" fillId="2" borderId="0" xfId="0" applyFont="1" applyFill="1" applyBorder="1" applyAlignment="1" applyProtection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left"/>
    </xf>
    <xf numFmtId="49" fontId="18" fillId="2" borderId="0" xfId="0" applyNumberFormat="1" applyFont="1" applyFill="1" applyBorder="1" applyAlignment="1" applyProtection="1"/>
    <xf numFmtId="0" fontId="18" fillId="2" borderId="8" xfId="0" applyFont="1" applyFill="1" applyBorder="1" applyAlignment="1" applyProtection="1"/>
    <xf numFmtId="49" fontId="18" fillId="2" borderId="8" xfId="0" applyNumberFormat="1" applyFont="1" applyFill="1" applyBorder="1" applyAlignment="1" applyProtection="1">
      <alignment horizontal="center" vertical="center" wrapText="1"/>
    </xf>
    <xf numFmtId="49" fontId="18" fillId="2" borderId="8" xfId="0" applyNumberFormat="1" applyFont="1" applyFill="1" applyBorder="1" applyAlignment="1" applyProtection="1">
      <alignment horizontal="center" vertical="center"/>
    </xf>
    <xf numFmtId="4" fontId="25" fillId="2" borderId="12" xfId="0" applyNumberFormat="1" applyFont="1" applyFill="1" applyBorder="1" applyAlignment="1">
      <alignment horizontal="center"/>
    </xf>
    <xf numFmtId="49" fontId="16" fillId="0" borderId="8" xfId="0" applyNumberFormat="1" applyFont="1" applyBorder="1" applyAlignment="1">
      <alignment horizontal="center" wrapText="1"/>
    </xf>
    <xf numFmtId="0" fontId="15" fillId="0" borderId="8" xfId="0" applyFont="1" applyBorder="1" applyAlignment="1">
      <alignment vertical="center" wrapText="1"/>
    </xf>
    <xf numFmtId="49" fontId="18" fillId="2" borderId="8" xfId="0" applyNumberFormat="1" applyFont="1" applyFill="1" applyBorder="1" applyAlignment="1" applyProtection="1">
      <alignment horizontal="center"/>
    </xf>
    <xf numFmtId="49" fontId="22" fillId="2" borderId="8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" fontId="18" fillId="2" borderId="8" xfId="0" applyNumberFormat="1" applyFont="1" applyFill="1" applyBorder="1" applyAlignment="1">
      <alignment vertical="center" wrapText="1"/>
    </xf>
    <xf numFmtId="4" fontId="18" fillId="2" borderId="8" xfId="0" applyNumberFormat="1" applyFont="1" applyFill="1" applyBorder="1" applyAlignment="1">
      <alignment wrapText="1"/>
    </xf>
    <xf numFmtId="4" fontId="22" fillId="2" borderId="8" xfId="0" applyNumberFormat="1" applyFont="1" applyFill="1" applyBorder="1" applyAlignment="1">
      <alignment wrapText="1"/>
    </xf>
    <xf numFmtId="0" fontId="15" fillId="2" borderId="8" xfId="0" applyFont="1" applyFill="1" applyBorder="1" applyAlignment="1" applyProtection="1"/>
    <xf numFmtId="49" fontId="15" fillId="2" borderId="12" xfId="0" applyNumberFormat="1" applyFont="1" applyFill="1" applyBorder="1" applyAlignment="1">
      <alignment horizontal="left" wrapText="1"/>
    </xf>
    <xf numFmtId="0" fontId="18" fillId="2" borderId="8" xfId="0" applyFont="1" applyFill="1" applyBorder="1" applyAlignment="1" applyProtection="1">
      <alignment vertical="center" wrapText="1"/>
    </xf>
    <xf numFmtId="0" fontId="18" fillId="2" borderId="8" xfId="0" applyFont="1" applyFill="1" applyBorder="1" applyAlignment="1" applyProtection="1">
      <alignment horizontal="center" vertical="center"/>
    </xf>
    <xf numFmtId="49" fontId="22" fillId="2" borderId="8" xfId="0" applyNumberFormat="1" applyFont="1" applyFill="1" applyBorder="1" applyAlignment="1" applyProtection="1">
      <alignment horizontal="center" wrapText="1"/>
    </xf>
    <xf numFmtId="0" fontId="18" fillId="2" borderId="8" xfId="0" applyFont="1" applyFill="1" applyBorder="1" applyAlignment="1" applyProtection="1">
      <alignment horizontal="center"/>
    </xf>
    <xf numFmtId="49" fontId="18" fillId="2" borderId="8" xfId="0" applyNumberFormat="1" applyFont="1" applyFill="1" applyBorder="1" applyAlignment="1" applyProtection="1">
      <alignment horizontal="center" wrapText="1"/>
    </xf>
    <xf numFmtId="4" fontId="22" fillId="2" borderId="8" xfId="0" applyNumberFormat="1" applyFont="1" applyFill="1" applyBorder="1" applyAlignment="1" applyProtection="1">
      <alignment horizontal="center"/>
    </xf>
    <xf numFmtId="4" fontId="18" fillId="2" borderId="8" xfId="0" applyNumberFormat="1" applyFont="1" applyFill="1" applyBorder="1" applyAlignment="1" applyProtection="1">
      <alignment horizontal="center"/>
    </xf>
    <xf numFmtId="4" fontId="14" fillId="2" borderId="12" xfId="0" applyNumberFormat="1" applyFont="1" applyFill="1" applyBorder="1" applyAlignment="1">
      <alignment horizontal="center"/>
    </xf>
    <xf numFmtId="4" fontId="14" fillId="2" borderId="8" xfId="0" applyNumberFormat="1" applyFont="1" applyFill="1" applyBorder="1" applyAlignment="1">
      <alignment horizontal="center"/>
    </xf>
    <xf numFmtId="4" fontId="14" fillId="2" borderId="8" xfId="17" applyNumberFormat="1" applyFont="1" applyFill="1" applyBorder="1" applyAlignment="1" applyProtection="1">
      <alignment horizontal="center" vertical="center" shrinkToFit="1"/>
    </xf>
    <xf numFmtId="0" fontId="18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center" vertical="center" wrapText="1"/>
    </xf>
    <xf numFmtId="49" fontId="18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/>
    </xf>
    <xf numFmtId="49" fontId="18" fillId="2" borderId="8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26" fillId="2" borderId="8" xfId="1" applyNumberFormat="1" applyFont="1" applyFill="1" applyBorder="1" applyProtection="1">
      <alignment horizontal="left" wrapText="1"/>
    </xf>
    <xf numFmtId="49" fontId="26" fillId="2" borderId="8" xfId="2" applyNumberFormat="1" applyFont="1" applyFill="1" applyBorder="1" applyAlignment="1" applyProtection="1">
      <alignment horizontal="center" wrapText="1"/>
    </xf>
    <xf numFmtId="49" fontId="26" fillId="2" borderId="8" xfId="3" applyNumberFormat="1" applyFont="1" applyFill="1" applyBorder="1" applyAlignment="1" applyProtection="1">
      <alignment horizontal="center"/>
    </xf>
    <xf numFmtId="4" fontId="26" fillId="2" borderId="8" xfId="4" applyNumberFormat="1" applyFont="1" applyFill="1" applyBorder="1" applyAlignment="1" applyProtection="1">
      <alignment horizontal="center"/>
    </xf>
    <xf numFmtId="4" fontId="27" fillId="2" borderId="8" xfId="0" applyNumberFormat="1" applyFont="1" applyFill="1" applyBorder="1" applyAlignment="1">
      <alignment horizontal="center"/>
    </xf>
    <xf numFmtId="0" fontId="26" fillId="2" borderId="8" xfId="5" applyNumberFormat="1" applyFont="1" applyFill="1" applyBorder="1" applyProtection="1">
      <alignment horizontal="left" wrapText="1"/>
    </xf>
    <xf numFmtId="49" fontId="26" fillId="2" borderId="8" xfId="6" applyNumberFormat="1" applyFont="1" applyFill="1" applyBorder="1" applyAlignment="1" applyProtection="1">
      <alignment horizontal="center" wrapText="1"/>
    </xf>
    <xf numFmtId="49" fontId="26" fillId="2" borderId="8" xfId="7" applyNumberFormat="1" applyFont="1" applyFill="1" applyBorder="1" applyAlignment="1" applyProtection="1">
      <alignment horizontal="center"/>
    </xf>
    <xf numFmtId="0" fontId="26" fillId="2" borderId="8" xfId="8" applyNumberFormat="1" applyFont="1" applyFill="1" applyBorder="1" applyAlignment="1" applyProtection="1">
      <alignment horizontal="center"/>
    </xf>
    <xf numFmtId="0" fontId="28" fillId="2" borderId="0" xfId="0" applyFont="1" applyFill="1"/>
    <xf numFmtId="0" fontId="26" fillId="2" borderId="8" xfId="9" applyNumberFormat="1" applyFont="1" applyFill="1" applyBorder="1" applyProtection="1">
      <alignment horizontal="left" wrapText="1" indent="1"/>
    </xf>
    <xf numFmtId="49" fontId="26" fillId="2" borderId="8" xfId="10" applyNumberFormat="1" applyFont="1" applyFill="1" applyBorder="1" applyAlignment="1" applyProtection="1">
      <alignment horizontal="center" wrapText="1"/>
    </xf>
    <xf numFmtId="49" fontId="26" fillId="2" borderId="8" xfId="11" applyNumberFormat="1" applyFont="1" applyFill="1" applyBorder="1" applyAlignment="1" applyProtection="1">
      <alignment horizontal="center"/>
    </xf>
    <xf numFmtId="4" fontId="26" fillId="2" borderId="8" xfId="12" applyNumberFormat="1" applyFont="1" applyFill="1" applyBorder="1" applyAlignment="1" applyProtection="1">
      <alignment horizontal="center"/>
    </xf>
    <xf numFmtId="0" fontId="29" fillId="2" borderId="8" xfId="13" applyNumberFormat="1" applyFont="1" applyFill="1" applyBorder="1" applyProtection="1">
      <alignment horizontal="left" wrapText="1" indent="2"/>
    </xf>
    <xf numFmtId="49" fontId="29" fillId="2" borderId="8" xfId="6" applyNumberFormat="1" applyFont="1" applyFill="1" applyBorder="1" applyAlignment="1" applyProtection="1">
      <alignment horizontal="center" wrapText="1"/>
    </xf>
    <xf numFmtId="49" fontId="29" fillId="2" borderId="8" xfId="7" applyNumberFormat="1" applyFont="1" applyFill="1" applyBorder="1" applyAlignment="1" applyProtection="1">
      <alignment horizontal="center"/>
    </xf>
    <xf numFmtId="4" fontId="27" fillId="2" borderId="8" xfId="0" applyNumberFormat="1" applyFont="1" applyFill="1" applyBorder="1" applyAlignment="1"/>
    <xf numFmtId="0" fontId="29" fillId="2" borderId="8" xfId="14" applyNumberFormat="1" applyFont="1" applyFill="1" applyBorder="1" applyProtection="1">
      <alignment horizontal="left" wrapText="1" indent="2"/>
    </xf>
    <xf numFmtId="49" fontId="29" fillId="2" borderId="8" xfId="15" applyNumberFormat="1" applyFont="1" applyFill="1" applyBorder="1" applyAlignment="1" applyProtection="1">
      <alignment horizontal="center" shrinkToFit="1"/>
    </xf>
    <xf numFmtId="49" fontId="29" fillId="2" borderId="8" xfId="16" applyNumberFormat="1" applyFont="1" applyFill="1" applyBorder="1" applyAlignment="1" applyProtection="1">
      <alignment horizontal="center" shrinkToFit="1"/>
    </xf>
    <xf numFmtId="4" fontId="29" fillId="2" borderId="8" xfId="12" applyNumberFormat="1" applyFont="1" applyFill="1" applyBorder="1" applyAlignment="1" applyProtection="1">
      <alignment horizontal="center"/>
    </xf>
    <xf numFmtId="4" fontId="30" fillId="2" borderId="8" xfId="0" applyNumberFormat="1" applyFont="1" applyFill="1" applyBorder="1" applyAlignment="1">
      <alignment horizontal="center"/>
    </xf>
    <xf numFmtId="0" fontId="26" fillId="2" borderId="8" xfId="14" applyNumberFormat="1" applyFont="1" applyFill="1" applyBorder="1" applyProtection="1">
      <alignment horizontal="left" wrapText="1" indent="2"/>
    </xf>
    <xf numFmtId="4" fontId="27" fillId="2" borderId="8" xfId="0" applyNumberFormat="1" applyFont="1" applyFill="1" applyBorder="1" applyAlignment="1">
      <alignment horizontal="right"/>
    </xf>
    <xf numFmtId="4" fontId="30" fillId="2" borderId="8" xfId="0" applyNumberFormat="1" applyFont="1" applyFill="1" applyBorder="1" applyAlignment="1">
      <alignment horizontal="right"/>
    </xf>
  </cellXfs>
  <cellStyles count="19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6" xfId="17"/>
    <cellStyle name="xl50" xfId="3"/>
    <cellStyle name="xl51" xfId="7"/>
    <cellStyle name="xl56" xfId="4"/>
    <cellStyle name="xl89" xfId="1"/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showGridLines="0" tabSelected="1" view="pageBreakPreview" topLeftCell="A170" zoomScale="120" zoomScaleNormal="130" zoomScaleSheetLayoutView="120" workbookViewId="0">
      <selection activeCell="A170" sqref="A170"/>
    </sheetView>
  </sheetViews>
  <sheetFormatPr defaultColWidth="9.140625" defaultRowHeight="12.75" customHeight="1" x14ac:dyDescent="0.2"/>
  <cols>
    <col min="1" max="1" width="43.7109375" style="35" customWidth="1"/>
    <col min="2" max="2" width="6.140625" style="5" customWidth="1"/>
    <col min="3" max="3" width="30.7109375" style="61" customWidth="1"/>
    <col min="4" max="4" width="21" style="77" customWidth="1"/>
    <col min="5" max="5" width="18.7109375" style="77" customWidth="1"/>
    <col min="6" max="6" width="18.7109375" style="5" customWidth="1"/>
    <col min="7" max="7" width="14.42578125" style="5" customWidth="1"/>
    <col min="8" max="8" width="16.7109375" style="5" customWidth="1"/>
    <col min="9" max="16384" width="9.140625" style="5"/>
  </cols>
  <sheetData>
    <row r="1" spans="1:6" ht="26.25" customHeight="1" x14ac:dyDescent="0.25">
      <c r="E1" s="121" t="s">
        <v>861</v>
      </c>
      <c r="F1" s="121"/>
    </row>
    <row r="2" spans="1:6" ht="12.75" customHeight="1" x14ac:dyDescent="0.25">
      <c r="E2" s="121" t="s">
        <v>862</v>
      </c>
      <c r="F2" s="121"/>
    </row>
    <row r="3" spans="1:6" ht="12.75" customHeight="1" x14ac:dyDescent="0.25">
      <c r="E3" s="121" t="s">
        <v>863</v>
      </c>
      <c r="F3" s="121"/>
    </row>
    <row r="4" spans="1:6" ht="12.75" customHeight="1" x14ac:dyDescent="0.25">
      <c r="E4" s="121" t="s">
        <v>865</v>
      </c>
      <c r="F4" s="121"/>
    </row>
    <row r="5" spans="1:6" ht="12.75" customHeight="1" x14ac:dyDescent="0.25">
      <c r="E5" s="121" t="s">
        <v>864</v>
      </c>
      <c r="F5" s="121"/>
    </row>
    <row r="7" spans="1:6" ht="15" x14ac:dyDescent="0.25">
      <c r="A7" s="105"/>
      <c r="B7" s="105"/>
      <c r="C7" s="105"/>
      <c r="D7" s="105"/>
      <c r="E7" s="72"/>
      <c r="F7" s="8"/>
    </row>
    <row r="8" spans="1:6" ht="16.899999999999999" customHeight="1" x14ac:dyDescent="0.25">
      <c r="A8" s="105" t="s">
        <v>0</v>
      </c>
      <c r="B8" s="105"/>
      <c r="C8" s="105"/>
      <c r="D8" s="105"/>
      <c r="E8" s="73"/>
      <c r="F8" s="9" t="s">
        <v>1</v>
      </c>
    </row>
    <row r="9" spans="1:6" x14ac:dyDescent="0.2">
      <c r="A9" s="32"/>
      <c r="B9" s="1"/>
      <c r="C9" s="56"/>
      <c r="D9" s="78"/>
      <c r="E9" s="74" t="s">
        <v>2</v>
      </c>
      <c r="F9" s="10" t="s">
        <v>3</v>
      </c>
    </row>
    <row r="10" spans="1:6" x14ac:dyDescent="0.2">
      <c r="A10" s="106" t="s">
        <v>821</v>
      </c>
      <c r="B10" s="106"/>
      <c r="C10" s="106"/>
      <c r="D10" s="106"/>
      <c r="E10" s="73" t="s">
        <v>4</v>
      </c>
      <c r="F10" s="11">
        <v>44287</v>
      </c>
    </row>
    <row r="11" spans="1:6" x14ac:dyDescent="0.2">
      <c r="A11" s="34"/>
      <c r="B11" s="4"/>
      <c r="C11" s="57"/>
      <c r="D11" s="79"/>
      <c r="E11" s="73" t="s">
        <v>6</v>
      </c>
      <c r="F11" s="12" t="s">
        <v>16</v>
      </c>
    </row>
    <row r="12" spans="1:6" x14ac:dyDescent="0.2">
      <c r="A12" s="32" t="s">
        <v>7</v>
      </c>
      <c r="B12" s="107" t="s">
        <v>13</v>
      </c>
      <c r="C12" s="108"/>
      <c r="D12" s="108"/>
      <c r="E12" s="73" t="s">
        <v>8</v>
      </c>
      <c r="F12" s="12" t="s">
        <v>17</v>
      </c>
    </row>
    <row r="13" spans="1:6" x14ac:dyDescent="0.2">
      <c r="A13" s="32" t="s">
        <v>9</v>
      </c>
      <c r="B13" s="109" t="s">
        <v>14</v>
      </c>
      <c r="C13" s="109"/>
      <c r="D13" s="109"/>
      <c r="E13" s="73" t="s">
        <v>10</v>
      </c>
      <c r="F13" s="14" t="s">
        <v>18</v>
      </c>
    </row>
    <row r="14" spans="1:6" x14ac:dyDescent="0.2">
      <c r="A14" s="32" t="s">
        <v>844</v>
      </c>
      <c r="B14" s="13"/>
      <c r="C14" s="56"/>
      <c r="D14" s="79"/>
      <c r="E14" s="73"/>
      <c r="F14" s="15"/>
    </row>
    <row r="15" spans="1:6" x14ac:dyDescent="0.2">
      <c r="A15" s="32" t="s">
        <v>15</v>
      </c>
      <c r="B15" s="13"/>
      <c r="C15" s="56"/>
      <c r="D15" s="79"/>
      <c r="E15" s="73" t="s">
        <v>11</v>
      </c>
      <c r="F15" s="16" t="s">
        <v>12</v>
      </c>
    </row>
    <row r="16" spans="1:6" ht="20.25" customHeight="1" x14ac:dyDescent="0.25">
      <c r="A16" s="105" t="s">
        <v>19</v>
      </c>
      <c r="B16" s="105"/>
      <c r="C16" s="105"/>
      <c r="D16" s="105"/>
      <c r="E16" s="75"/>
      <c r="F16" s="17"/>
    </row>
    <row r="17" spans="1:8" ht="4.1500000000000004" customHeight="1" x14ac:dyDescent="0.2">
      <c r="A17" s="113" t="s">
        <v>20</v>
      </c>
      <c r="B17" s="110" t="s">
        <v>21</v>
      </c>
      <c r="C17" s="112" t="s">
        <v>22</v>
      </c>
      <c r="D17" s="111" t="s">
        <v>23</v>
      </c>
      <c r="E17" s="111" t="s">
        <v>24</v>
      </c>
      <c r="F17" s="114" t="s">
        <v>25</v>
      </c>
    </row>
    <row r="18" spans="1:8" ht="3.6" customHeight="1" x14ac:dyDescent="0.2">
      <c r="A18" s="113"/>
      <c r="B18" s="110"/>
      <c r="C18" s="112"/>
      <c r="D18" s="111"/>
      <c r="E18" s="111"/>
      <c r="F18" s="114"/>
    </row>
    <row r="19" spans="1:8" ht="3" customHeight="1" x14ac:dyDescent="0.2">
      <c r="A19" s="113"/>
      <c r="B19" s="110"/>
      <c r="C19" s="112"/>
      <c r="D19" s="111"/>
      <c r="E19" s="111"/>
      <c r="F19" s="114"/>
    </row>
    <row r="20" spans="1:8" ht="3" customHeight="1" x14ac:dyDescent="0.2">
      <c r="A20" s="113"/>
      <c r="B20" s="110"/>
      <c r="C20" s="112"/>
      <c r="D20" s="111"/>
      <c r="E20" s="111"/>
      <c r="F20" s="114"/>
    </row>
    <row r="21" spans="1:8" ht="3" customHeight="1" x14ac:dyDescent="0.2">
      <c r="A21" s="113"/>
      <c r="B21" s="110"/>
      <c r="C21" s="112"/>
      <c r="D21" s="111"/>
      <c r="E21" s="111"/>
      <c r="F21" s="114"/>
    </row>
    <row r="22" spans="1:8" ht="3" customHeight="1" x14ac:dyDescent="0.2">
      <c r="A22" s="113"/>
      <c r="B22" s="110"/>
      <c r="C22" s="112"/>
      <c r="D22" s="111"/>
      <c r="E22" s="111"/>
      <c r="F22" s="114"/>
    </row>
    <row r="23" spans="1:8" ht="23.45" customHeight="1" x14ac:dyDescent="0.2">
      <c r="A23" s="113"/>
      <c r="B23" s="110"/>
      <c r="C23" s="112"/>
      <c r="D23" s="111"/>
      <c r="E23" s="111"/>
      <c r="F23" s="114"/>
    </row>
    <row r="24" spans="1:8" ht="12.6" customHeight="1" x14ac:dyDescent="0.2">
      <c r="A24" s="37">
        <v>1</v>
      </c>
      <c r="B24" s="49">
        <v>2</v>
      </c>
      <c r="C24" s="58">
        <v>3</v>
      </c>
      <c r="D24" s="82" t="s">
        <v>26</v>
      </c>
      <c r="E24" s="82" t="s">
        <v>27</v>
      </c>
      <c r="F24" s="50" t="s">
        <v>28</v>
      </c>
    </row>
    <row r="25" spans="1:8" ht="18.600000000000001" customHeight="1" x14ac:dyDescent="0.2">
      <c r="A25" s="38" t="s">
        <v>29</v>
      </c>
      <c r="B25" s="39" t="s">
        <v>30</v>
      </c>
      <c r="C25" s="59" t="s">
        <v>31</v>
      </c>
      <c r="D25" s="71">
        <v>621248975.52999997</v>
      </c>
      <c r="E25" s="30">
        <f>E27+E149</f>
        <v>142495403.67000002</v>
      </c>
      <c r="F25" s="30">
        <f>D25-E25</f>
        <v>478753571.85999995</v>
      </c>
      <c r="G25" s="27"/>
      <c r="H25" s="28"/>
    </row>
    <row r="26" spans="1:8" ht="14.45" customHeight="1" x14ac:dyDescent="0.2">
      <c r="A26" s="38" t="s">
        <v>32</v>
      </c>
      <c r="B26" s="39"/>
      <c r="C26" s="40"/>
      <c r="D26" s="30"/>
      <c r="E26" s="30"/>
      <c r="F26" s="30"/>
    </row>
    <row r="27" spans="1:8" s="31" customFormat="1" ht="15" customHeight="1" x14ac:dyDescent="0.2">
      <c r="A27" s="41" t="s">
        <v>33</v>
      </c>
      <c r="B27" s="42" t="s">
        <v>30</v>
      </c>
      <c r="C27" s="43" t="s">
        <v>34</v>
      </c>
      <c r="D27" s="44" t="s">
        <v>40</v>
      </c>
      <c r="E27" s="44">
        <f>E28+E40+E46+E66+E78+E83+E92+E98+E101+E111+E146+E108</f>
        <v>52072785.039999999</v>
      </c>
      <c r="F27" s="44" t="str">
        <f t="shared" ref="F27:F111" si="0">IF(OR(D27="-",IF(E27="-",0,E27)&gt;=IF(D27="-",0,D27)),"-",IF(D27="-",0,D27)-IF(E27="-",0,E27))</f>
        <v>-</v>
      </c>
    </row>
    <row r="28" spans="1:8" s="31" customFormat="1" ht="16.899999999999999" customHeight="1" x14ac:dyDescent="0.2">
      <c r="A28" s="41" t="s">
        <v>35</v>
      </c>
      <c r="B28" s="42" t="s">
        <v>30</v>
      </c>
      <c r="C28" s="43" t="s">
        <v>36</v>
      </c>
      <c r="D28" s="44" t="s">
        <v>40</v>
      </c>
      <c r="E28" s="44">
        <f>E29</f>
        <v>37187560</v>
      </c>
      <c r="F28" s="44" t="str">
        <f t="shared" si="0"/>
        <v>-</v>
      </c>
    </row>
    <row r="29" spans="1:8" ht="17.45" customHeight="1" x14ac:dyDescent="0.2">
      <c r="A29" s="38" t="s">
        <v>37</v>
      </c>
      <c r="B29" s="39" t="s">
        <v>30</v>
      </c>
      <c r="C29" s="40" t="s">
        <v>659</v>
      </c>
      <c r="D29" s="30" t="s">
        <v>40</v>
      </c>
      <c r="E29" s="30">
        <f>E30+E31+E32+E34+E36+E37+E38+E33</f>
        <v>37187560</v>
      </c>
      <c r="F29" s="44" t="str">
        <f t="shared" si="0"/>
        <v>-</v>
      </c>
    </row>
    <row r="30" spans="1:8" ht="82.5" customHeight="1" x14ac:dyDescent="0.2">
      <c r="A30" s="45" t="s">
        <v>38</v>
      </c>
      <c r="B30" s="39" t="s">
        <v>30</v>
      </c>
      <c r="C30" s="40" t="s">
        <v>39</v>
      </c>
      <c r="D30" s="44" t="s">
        <v>40</v>
      </c>
      <c r="E30" s="33">
        <v>36766665.259999998</v>
      </c>
      <c r="F30" s="44" t="str">
        <f t="shared" si="0"/>
        <v>-</v>
      </c>
    </row>
    <row r="31" spans="1:8" ht="72" customHeight="1" x14ac:dyDescent="0.2">
      <c r="A31" s="45" t="s">
        <v>41</v>
      </c>
      <c r="B31" s="39" t="s">
        <v>30</v>
      </c>
      <c r="C31" s="40" t="s">
        <v>42</v>
      </c>
      <c r="D31" s="44" t="s">
        <v>40</v>
      </c>
      <c r="E31" s="33">
        <v>60663.11</v>
      </c>
      <c r="F31" s="44" t="str">
        <f t="shared" si="0"/>
        <v>-</v>
      </c>
    </row>
    <row r="32" spans="1:8" ht="80.45" customHeight="1" x14ac:dyDescent="0.2">
      <c r="A32" s="45" t="s">
        <v>43</v>
      </c>
      <c r="B32" s="39" t="s">
        <v>30</v>
      </c>
      <c r="C32" s="40" t="s">
        <v>44</v>
      </c>
      <c r="D32" s="30" t="s">
        <v>40</v>
      </c>
      <c r="E32" s="33">
        <v>64489.56</v>
      </c>
      <c r="F32" s="44" t="str">
        <f t="shared" si="0"/>
        <v>-</v>
      </c>
    </row>
    <row r="33" spans="1:6" ht="102" customHeight="1" x14ac:dyDescent="0.2">
      <c r="A33" s="45" t="s">
        <v>45</v>
      </c>
      <c r="B33" s="39" t="s">
        <v>30</v>
      </c>
      <c r="C33" s="40" t="s">
        <v>46</v>
      </c>
      <c r="D33" s="44" t="s">
        <v>40</v>
      </c>
      <c r="E33" s="33">
        <v>81592.710000000006</v>
      </c>
      <c r="F33" s="44" t="str">
        <f t="shared" si="0"/>
        <v>-</v>
      </c>
    </row>
    <row r="34" spans="1:6" ht="90" customHeight="1" x14ac:dyDescent="0.2">
      <c r="A34" s="45" t="s">
        <v>47</v>
      </c>
      <c r="B34" s="39" t="s">
        <v>30</v>
      </c>
      <c r="C34" s="40" t="s">
        <v>48</v>
      </c>
      <c r="D34" s="44" t="s">
        <v>40</v>
      </c>
      <c r="E34" s="33">
        <v>1093.18</v>
      </c>
      <c r="F34" s="44" t="str">
        <f t="shared" si="0"/>
        <v>-</v>
      </c>
    </row>
    <row r="35" spans="1:6" ht="102.6" hidden="1" customHeight="1" x14ac:dyDescent="0.2">
      <c r="A35" s="45" t="s">
        <v>49</v>
      </c>
      <c r="B35" s="39" t="s">
        <v>30</v>
      </c>
      <c r="C35" s="40" t="s">
        <v>50</v>
      </c>
      <c r="D35" s="30" t="s">
        <v>40</v>
      </c>
      <c r="E35" s="33">
        <v>0</v>
      </c>
      <c r="F35" s="44" t="str">
        <f t="shared" si="0"/>
        <v>-</v>
      </c>
    </row>
    <row r="36" spans="1:6" ht="60" customHeight="1" x14ac:dyDescent="0.2">
      <c r="A36" s="45" t="s">
        <v>51</v>
      </c>
      <c r="B36" s="39" t="s">
        <v>30</v>
      </c>
      <c r="C36" s="40" t="s">
        <v>52</v>
      </c>
      <c r="D36" s="44" t="s">
        <v>40</v>
      </c>
      <c r="E36" s="33">
        <v>8685.85</v>
      </c>
      <c r="F36" s="44" t="str">
        <f t="shared" si="0"/>
        <v>-</v>
      </c>
    </row>
    <row r="37" spans="1:6" ht="52.15" customHeight="1" x14ac:dyDescent="0.2">
      <c r="A37" s="38" t="s">
        <v>53</v>
      </c>
      <c r="B37" s="39" t="s">
        <v>30</v>
      </c>
      <c r="C37" s="40" t="s">
        <v>54</v>
      </c>
      <c r="D37" s="44" t="s">
        <v>40</v>
      </c>
      <c r="E37" s="33">
        <v>-494.46</v>
      </c>
      <c r="F37" s="44" t="str">
        <f t="shared" si="0"/>
        <v>-</v>
      </c>
    </row>
    <row r="38" spans="1:6" ht="72.599999999999994" customHeight="1" x14ac:dyDescent="0.2">
      <c r="A38" s="38" t="s">
        <v>761</v>
      </c>
      <c r="B38" s="39" t="s">
        <v>30</v>
      </c>
      <c r="C38" s="51" t="s">
        <v>760</v>
      </c>
      <c r="D38" s="44"/>
      <c r="E38" s="33">
        <v>204864.79</v>
      </c>
      <c r="F38" s="44"/>
    </row>
    <row r="39" spans="1:6" ht="59.45" hidden="1" customHeight="1" x14ac:dyDescent="0.2">
      <c r="A39" s="38" t="s">
        <v>55</v>
      </c>
      <c r="B39" s="39" t="s">
        <v>30</v>
      </c>
      <c r="C39" s="40" t="s">
        <v>56</v>
      </c>
      <c r="D39" s="30" t="s">
        <v>40</v>
      </c>
      <c r="E39" s="33">
        <v>0</v>
      </c>
      <c r="F39" s="44" t="str">
        <f t="shared" si="0"/>
        <v>-</v>
      </c>
    </row>
    <row r="40" spans="1:6" s="31" customFormat="1" ht="38.25" customHeight="1" x14ac:dyDescent="0.2">
      <c r="A40" s="41" t="s">
        <v>57</v>
      </c>
      <c r="B40" s="42" t="s">
        <v>30</v>
      </c>
      <c r="C40" s="43" t="s">
        <v>649</v>
      </c>
      <c r="D40" s="44" t="s">
        <v>40</v>
      </c>
      <c r="E40" s="44">
        <f>E41</f>
        <v>1832774.8</v>
      </c>
      <c r="F40" s="44" t="str">
        <f t="shared" si="0"/>
        <v>-</v>
      </c>
    </row>
    <row r="41" spans="1:6" s="31" customFormat="1" ht="29.45" customHeight="1" x14ac:dyDescent="0.2">
      <c r="A41" s="38" t="s">
        <v>58</v>
      </c>
      <c r="B41" s="46" t="s">
        <v>30</v>
      </c>
      <c r="C41" s="40" t="s">
        <v>695</v>
      </c>
      <c r="D41" s="44" t="s">
        <v>40</v>
      </c>
      <c r="E41" s="30">
        <f>E42+E43+E44+E45</f>
        <v>1832774.8</v>
      </c>
      <c r="F41" s="44" t="str">
        <f t="shared" si="0"/>
        <v>-</v>
      </c>
    </row>
    <row r="42" spans="1:6" ht="82.9" customHeight="1" x14ac:dyDescent="0.2">
      <c r="A42" s="38" t="s">
        <v>59</v>
      </c>
      <c r="B42" s="39" t="s">
        <v>30</v>
      </c>
      <c r="C42" s="47" t="s">
        <v>60</v>
      </c>
      <c r="D42" s="30" t="s">
        <v>40</v>
      </c>
      <c r="E42" s="33">
        <v>822516.59</v>
      </c>
      <c r="F42" s="44" t="str">
        <f t="shared" si="0"/>
        <v>-</v>
      </c>
    </row>
    <row r="43" spans="1:6" ht="94.9" customHeight="1" x14ac:dyDescent="0.2">
      <c r="A43" s="38" t="s">
        <v>61</v>
      </c>
      <c r="B43" s="39" t="s">
        <v>30</v>
      </c>
      <c r="C43" s="47" t="s">
        <v>62</v>
      </c>
      <c r="D43" s="44" t="s">
        <v>40</v>
      </c>
      <c r="E43" s="33">
        <v>5768.8</v>
      </c>
      <c r="F43" s="44" t="str">
        <f t="shared" si="0"/>
        <v>-</v>
      </c>
    </row>
    <row r="44" spans="1:6" ht="82.15" customHeight="1" x14ac:dyDescent="0.2">
      <c r="A44" s="45" t="s">
        <v>63</v>
      </c>
      <c r="B44" s="39" t="s">
        <v>30</v>
      </c>
      <c r="C44" s="47" t="s">
        <v>64</v>
      </c>
      <c r="D44" s="44" t="s">
        <v>40</v>
      </c>
      <c r="E44" s="33">
        <v>1151385.17</v>
      </c>
      <c r="F44" s="44" t="str">
        <f t="shared" si="0"/>
        <v>-</v>
      </c>
    </row>
    <row r="45" spans="1:6" ht="84" customHeight="1" x14ac:dyDescent="0.2">
      <c r="A45" s="45" t="s">
        <v>65</v>
      </c>
      <c r="B45" s="39" t="s">
        <v>30</v>
      </c>
      <c r="C45" s="47" t="s">
        <v>66</v>
      </c>
      <c r="D45" s="30" t="s">
        <v>40</v>
      </c>
      <c r="E45" s="33">
        <v>-146895.76</v>
      </c>
      <c r="F45" s="44" t="str">
        <f t="shared" si="0"/>
        <v>-</v>
      </c>
    </row>
    <row r="46" spans="1:6" s="31" customFormat="1" ht="19.899999999999999" customHeight="1" x14ac:dyDescent="0.2">
      <c r="A46" s="41" t="s">
        <v>67</v>
      </c>
      <c r="B46" s="42" t="s">
        <v>30</v>
      </c>
      <c r="C46" s="43" t="s">
        <v>648</v>
      </c>
      <c r="D46" s="44" t="s">
        <v>40</v>
      </c>
      <c r="E46" s="44">
        <f>E47+E54+E51+E63+E61</f>
        <v>2438911.44</v>
      </c>
      <c r="F46" s="44" t="str">
        <f t="shared" si="0"/>
        <v>-</v>
      </c>
    </row>
    <row r="47" spans="1:6" s="31" customFormat="1" ht="30.6" customHeight="1" x14ac:dyDescent="0.2">
      <c r="A47" s="38" t="s">
        <v>68</v>
      </c>
      <c r="B47" s="46" t="s">
        <v>30</v>
      </c>
      <c r="C47" s="40" t="s">
        <v>694</v>
      </c>
      <c r="D47" s="44" t="s">
        <v>40</v>
      </c>
      <c r="E47" s="30">
        <f>E48+E49+E50</f>
        <v>126082.28</v>
      </c>
      <c r="F47" s="44" t="str">
        <f t="shared" si="0"/>
        <v>-</v>
      </c>
    </row>
    <row r="48" spans="1:6" ht="48.6" customHeight="1" x14ac:dyDescent="0.2">
      <c r="A48" s="38" t="s">
        <v>660</v>
      </c>
      <c r="B48" s="39" t="s">
        <v>30</v>
      </c>
      <c r="C48" s="53" t="s">
        <v>658</v>
      </c>
      <c r="D48" s="30" t="s">
        <v>40</v>
      </c>
      <c r="E48" s="89">
        <v>121284.06</v>
      </c>
      <c r="F48" s="44" t="str">
        <f t="shared" si="0"/>
        <v>-</v>
      </c>
    </row>
    <row r="49" spans="1:6" ht="30.6" customHeight="1" x14ac:dyDescent="0.2">
      <c r="A49" s="38" t="s">
        <v>68</v>
      </c>
      <c r="B49" s="39" t="s">
        <v>30</v>
      </c>
      <c r="C49" s="29" t="s">
        <v>768</v>
      </c>
      <c r="D49" s="30" t="s">
        <v>40</v>
      </c>
      <c r="E49" s="89">
        <v>6322.91</v>
      </c>
      <c r="F49" s="44" t="str">
        <f t="shared" si="0"/>
        <v>-</v>
      </c>
    </row>
    <row r="50" spans="1:6" ht="44.45" customHeight="1" x14ac:dyDescent="0.2">
      <c r="A50" s="38" t="s">
        <v>812</v>
      </c>
      <c r="B50" s="39" t="s">
        <v>30</v>
      </c>
      <c r="C50" s="54" t="s">
        <v>767</v>
      </c>
      <c r="D50" s="30" t="s">
        <v>40</v>
      </c>
      <c r="E50" s="33">
        <v>-1524.69</v>
      </c>
      <c r="F50" s="44"/>
    </row>
    <row r="51" spans="1:6" ht="38.450000000000003" customHeight="1" x14ac:dyDescent="0.2">
      <c r="A51" s="38" t="s">
        <v>759</v>
      </c>
      <c r="B51" s="39" t="s">
        <v>30</v>
      </c>
      <c r="C51" s="54" t="s">
        <v>758</v>
      </c>
      <c r="D51" s="30" t="s">
        <v>40</v>
      </c>
      <c r="E51" s="33">
        <f>E52+E53</f>
        <v>281748.95</v>
      </c>
      <c r="F51" s="44"/>
    </row>
    <row r="52" spans="1:6" ht="48" customHeight="1" x14ac:dyDescent="0.2">
      <c r="A52" s="38" t="s">
        <v>764</v>
      </c>
      <c r="B52" s="39" t="s">
        <v>30</v>
      </c>
      <c r="C52" s="54" t="s">
        <v>766</v>
      </c>
      <c r="D52" s="30" t="s">
        <v>40</v>
      </c>
      <c r="E52" s="33">
        <v>281703.95</v>
      </c>
      <c r="F52" s="44"/>
    </row>
    <row r="53" spans="1:6" ht="39.6" customHeight="1" x14ac:dyDescent="0.2">
      <c r="A53" s="38" t="s">
        <v>763</v>
      </c>
      <c r="B53" s="39" t="s">
        <v>30</v>
      </c>
      <c r="C53" s="54" t="s">
        <v>765</v>
      </c>
      <c r="D53" s="30" t="s">
        <v>40</v>
      </c>
      <c r="E53" s="33">
        <v>45</v>
      </c>
      <c r="F53" s="44"/>
    </row>
    <row r="54" spans="1:6" ht="30" customHeight="1" x14ac:dyDescent="0.2">
      <c r="A54" s="38" t="s">
        <v>69</v>
      </c>
      <c r="B54" s="39" t="s">
        <v>30</v>
      </c>
      <c r="C54" s="55" t="s">
        <v>693</v>
      </c>
      <c r="D54" s="44" t="s">
        <v>40</v>
      </c>
      <c r="E54" s="33">
        <f>E55+E56+E57+E59+E60</f>
        <v>1411703.21</v>
      </c>
      <c r="F54" s="44" t="str">
        <f t="shared" si="0"/>
        <v>-</v>
      </c>
    </row>
    <row r="55" spans="1:6" ht="51" customHeight="1" x14ac:dyDescent="0.2">
      <c r="A55" s="38" t="s">
        <v>70</v>
      </c>
      <c r="B55" s="39" t="s">
        <v>30</v>
      </c>
      <c r="C55" s="55" t="s">
        <v>71</v>
      </c>
      <c r="D55" s="44" t="s">
        <v>40</v>
      </c>
      <c r="E55" s="33">
        <v>1409012.19</v>
      </c>
      <c r="F55" s="44" t="str">
        <f t="shared" si="0"/>
        <v>-</v>
      </c>
    </row>
    <row r="56" spans="1:6" ht="32.450000000000003" customHeight="1" x14ac:dyDescent="0.2">
      <c r="A56" s="38" t="s">
        <v>69</v>
      </c>
      <c r="B56" s="39" t="s">
        <v>30</v>
      </c>
      <c r="C56" s="55" t="s">
        <v>72</v>
      </c>
      <c r="D56" s="30" t="s">
        <v>40</v>
      </c>
      <c r="E56" s="33">
        <v>1141.57</v>
      </c>
      <c r="F56" s="44" t="str">
        <f t="shared" si="0"/>
        <v>-</v>
      </c>
    </row>
    <row r="57" spans="1:6" ht="36.6" customHeight="1" x14ac:dyDescent="0.2">
      <c r="A57" s="38" t="s">
        <v>69</v>
      </c>
      <c r="B57" s="39" t="s">
        <v>30</v>
      </c>
      <c r="C57" s="52" t="s">
        <v>755</v>
      </c>
      <c r="D57" s="30" t="s">
        <v>40</v>
      </c>
      <c r="E57" s="33">
        <v>572</v>
      </c>
      <c r="F57" s="44"/>
    </row>
    <row r="58" spans="1:6" ht="36.6" customHeight="1" x14ac:dyDescent="0.2">
      <c r="A58" s="38" t="s">
        <v>69</v>
      </c>
      <c r="B58" s="39" t="s">
        <v>30</v>
      </c>
      <c r="C58" s="29" t="s">
        <v>762</v>
      </c>
      <c r="D58" s="30" t="s">
        <v>40</v>
      </c>
      <c r="E58" s="33">
        <v>0</v>
      </c>
      <c r="F58" s="44"/>
    </row>
    <row r="59" spans="1:6" ht="36.6" customHeight="1" x14ac:dyDescent="0.2">
      <c r="A59" s="38" t="s">
        <v>757</v>
      </c>
      <c r="B59" s="39" t="s">
        <v>30</v>
      </c>
      <c r="C59" s="29" t="s">
        <v>811</v>
      </c>
      <c r="D59" s="30"/>
      <c r="E59" s="33">
        <v>-312.3</v>
      </c>
      <c r="F59" s="44"/>
    </row>
    <row r="60" spans="1:6" ht="36.6" customHeight="1" x14ac:dyDescent="0.2">
      <c r="A60" s="38" t="s">
        <v>757</v>
      </c>
      <c r="B60" s="39" t="s">
        <v>30</v>
      </c>
      <c r="C60" s="51" t="s">
        <v>756</v>
      </c>
      <c r="D60" s="30" t="s">
        <v>40</v>
      </c>
      <c r="E60" s="33">
        <v>1289.75</v>
      </c>
      <c r="F60" s="44"/>
    </row>
    <row r="61" spans="1:6" ht="18" customHeight="1" x14ac:dyDescent="0.2">
      <c r="A61" s="38" t="s">
        <v>843</v>
      </c>
      <c r="B61" s="39" t="s">
        <v>30</v>
      </c>
      <c r="C61" s="47" t="s">
        <v>842</v>
      </c>
      <c r="D61" s="30"/>
      <c r="E61" s="33">
        <f>E62</f>
        <v>56878</v>
      </c>
      <c r="F61" s="44"/>
    </row>
    <row r="62" spans="1:6" ht="22.9" customHeight="1" x14ac:dyDescent="0.2">
      <c r="A62" s="38" t="s">
        <v>843</v>
      </c>
      <c r="B62" s="39" t="s">
        <v>30</v>
      </c>
      <c r="C62" s="84" t="s">
        <v>852</v>
      </c>
      <c r="D62" s="30"/>
      <c r="E62" s="33">
        <v>56878</v>
      </c>
      <c r="F62" s="44"/>
    </row>
    <row r="63" spans="1:6" ht="33.6" customHeight="1" x14ac:dyDescent="0.2">
      <c r="A63" s="38" t="s">
        <v>73</v>
      </c>
      <c r="B63" s="39" t="s">
        <v>30</v>
      </c>
      <c r="C63" s="47" t="s">
        <v>692</v>
      </c>
      <c r="D63" s="44" t="s">
        <v>40</v>
      </c>
      <c r="E63" s="33">
        <f>E64+E65</f>
        <v>562499</v>
      </c>
      <c r="F63" s="44" t="str">
        <f t="shared" si="0"/>
        <v>-</v>
      </c>
    </row>
    <row r="64" spans="1:6" ht="49.9" customHeight="1" x14ac:dyDescent="0.2">
      <c r="A64" s="38" t="s">
        <v>74</v>
      </c>
      <c r="B64" s="39" t="s">
        <v>30</v>
      </c>
      <c r="C64" s="47" t="s">
        <v>75</v>
      </c>
      <c r="D64" s="44" t="s">
        <v>40</v>
      </c>
      <c r="E64" s="33">
        <v>562499</v>
      </c>
      <c r="F64" s="44" t="str">
        <f t="shared" si="0"/>
        <v>-</v>
      </c>
    </row>
    <row r="65" spans="1:6" ht="39.6" customHeight="1" x14ac:dyDescent="0.2">
      <c r="A65" s="38" t="s">
        <v>661</v>
      </c>
      <c r="B65" s="39" t="s">
        <v>30</v>
      </c>
      <c r="C65" s="47" t="s">
        <v>657</v>
      </c>
      <c r="D65" s="30" t="s">
        <v>40</v>
      </c>
      <c r="E65" s="33">
        <v>0</v>
      </c>
      <c r="F65" s="44" t="str">
        <f t="shared" si="0"/>
        <v>-</v>
      </c>
    </row>
    <row r="66" spans="1:6" s="31" customFormat="1" ht="17.45" customHeight="1" x14ac:dyDescent="0.2">
      <c r="A66" s="41" t="s">
        <v>76</v>
      </c>
      <c r="B66" s="42" t="s">
        <v>30</v>
      </c>
      <c r="C66" s="43" t="s">
        <v>647</v>
      </c>
      <c r="D66" s="44" t="s">
        <v>40</v>
      </c>
      <c r="E66" s="44">
        <f>E67+E70</f>
        <v>456999.52999999991</v>
      </c>
      <c r="F66" s="44" t="str">
        <f t="shared" si="0"/>
        <v>-</v>
      </c>
    </row>
    <row r="67" spans="1:6" s="31" customFormat="1" ht="21.6" customHeight="1" x14ac:dyDescent="0.2">
      <c r="A67" s="38" t="s">
        <v>77</v>
      </c>
      <c r="B67" s="39" t="s">
        <v>30</v>
      </c>
      <c r="C67" s="40" t="s">
        <v>691</v>
      </c>
      <c r="D67" s="44" t="s">
        <v>40</v>
      </c>
      <c r="E67" s="30">
        <f>E68+E69</f>
        <v>132151.46</v>
      </c>
      <c r="F67" s="44" t="str">
        <f t="shared" si="0"/>
        <v>-</v>
      </c>
    </row>
    <row r="68" spans="1:6" ht="58.15" customHeight="1" x14ac:dyDescent="0.2">
      <c r="A68" s="38" t="s">
        <v>78</v>
      </c>
      <c r="B68" s="39" t="s">
        <v>30</v>
      </c>
      <c r="C68" s="47" t="s">
        <v>79</v>
      </c>
      <c r="D68" s="30" t="s">
        <v>40</v>
      </c>
      <c r="E68" s="33">
        <v>129689.31</v>
      </c>
      <c r="F68" s="44" t="str">
        <f t="shared" si="0"/>
        <v>-</v>
      </c>
    </row>
    <row r="69" spans="1:6" ht="39" customHeight="1" x14ac:dyDescent="0.2">
      <c r="A69" s="38" t="s">
        <v>80</v>
      </c>
      <c r="B69" s="39" t="s">
        <v>30</v>
      </c>
      <c r="C69" s="47" t="s">
        <v>81</v>
      </c>
      <c r="D69" s="44" t="s">
        <v>40</v>
      </c>
      <c r="E69" s="33">
        <v>2462.15</v>
      </c>
      <c r="F69" s="44" t="str">
        <f t="shared" si="0"/>
        <v>-</v>
      </c>
    </row>
    <row r="70" spans="1:6" ht="22.15" customHeight="1" x14ac:dyDescent="0.2">
      <c r="A70" s="38" t="s">
        <v>82</v>
      </c>
      <c r="B70" s="39" t="s">
        <v>30</v>
      </c>
      <c r="C70" s="47" t="s">
        <v>754</v>
      </c>
      <c r="D70" s="44" t="s">
        <v>40</v>
      </c>
      <c r="E70" s="33">
        <f>E71+E75</f>
        <v>324848.06999999995</v>
      </c>
      <c r="F70" s="44" t="str">
        <f t="shared" si="0"/>
        <v>-</v>
      </c>
    </row>
    <row r="71" spans="1:6" ht="22.15" customHeight="1" x14ac:dyDescent="0.2">
      <c r="A71" s="38" t="s">
        <v>82</v>
      </c>
      <c r="B71" s="39" t="s">
        <v>30</v>
      </c>
      <c r="C71" s="47" t="s">
        <v>753</v>
      </c>
      <c r="D71" s="44"/>
      <c r="E71" s="33">
        <f>E72+E73+E74</f>
        <v>324135.00999999995</v>
      </c>
      <c r="F71" s="44"/>
    </row>
    <row r="72" spans="1:6" ht="46.15" customHeight="1" x14ac:dyDescent="0.2">
      <c r="A72" s="38" t="s">
        <v>662</v>
      </c>
      <c r="B72" s="39" t="s">
        <v>30</v>
      </c>
      <c r="C72" s="47" t="s">
        <v>656</v>
      </c>
      <c r="D72" s="30" t="s">
        <v>40</v>
      </c>
      <c r="E72" s="33">
        <v>324309.59999999998</v>
      </c>
      <c r="F72" s="44" t="str">
        <f t="shared" si="0"/>
        <v>-</v>
      </c>
    </row>
    <row r="73" spans="1:6" ht="39.6" customHeight="1" x14ac:dyDescent="0.2">
      <c r="A73" s="38" t="s">
        <v>663</v>
      </c>
      <c r="B73" s="39" t="s">
        <v>30</v>
      </c>
      <c r="C73" s="47" t="s">
        <v>655</v>
      </c>
      <c r="D73" s="44" t="s">
        <v>40</v>
      </c>
      <c r="E73" s="33">
        <v>-21.59</v>
      </c>
      <c r="F73" s="44" t="str">
        <f t="shared" si="0"/>
        <v>-</v>
      </c>
    </row>
    <row r="74" spans="1:6" ht="48" customHeight="1" x14ac:dyDescent="0.2">
      <c r="A74" s="38" t="s">
        <v>664</v>
      </c>
      <c r="B74" s="39" t="s">
        <v>30</v>
      </c>
      <c r="C74" s="47" t="s">
        <v>654</v>
      </c>
      <c r="D74" s="44" t="s">
        <v>40</v>
      </c>
      <c r="E74" s="33">
        <v>-153</v>
      </c>
      <c r="F74" s="44" t="str">
        <f t="shared" si="0"/>
        <v>-</v>
      </c>
    </row>
    <row r="75" spans="1:6" ht="22.9" customHeight="1" x14ac:dyDescent="0.2">
      <c r="A75" s="38" t="s">
        <v>83</v>
      </c>
      <c r="B75" s="39" t="s">
        <v>30</v>
      </c>
      <c r="C75" s="47" t="s">
        <v>690</v>
      </c>
      <c r="D75" s="30" t="s">
        <v>40</v>
      </c>
      <c r="E75" s="33">
        <f>E76+E77</f>
        <v>713.06000000000006</v>
      </c>
      <c r="F75" s="44" t="str">
        <f t="shared" si="0"/>
        <v>-</v>
      </c>
    </row>
    <row r="76" spans="1:6" ht="53.45" customHeight="1" x14ac:dyDescent="0.2">
      <c r="A76" s="38" t="s">
        <v>665</v>
      </c>
      <c r="B76" s="39" t="s">
        <v>30</v>
      </c>
      <c r="C76" s="47" t="s">
        <v>653</v>
      </c>
      <c r="D76" s="44" t="s">
        <v>40</v>
      </c>
      <c r="E76" s="33">
        <v>881.32</v>
      </c>
      <c r="F76" s="44" t="str">
        <f t="shared" si="0"/>
        <v>-</v>
      </c>
    </row>
    <row r="77" spans="1:6" ht="39.6" customHeight="1" x14ac:dyDescent="0.2">
      <c r="A77" s="38" t="s">
        <v>666</v>
      </c>
      <c r="B77" s="39" t="s">
        <v>30</v>
      </c>
      <c r="C77" s="47" t="s">
        <v>652</v>
      </c>
      <c r="D77" s="44" t="s">
        <v>40</v>
      </c>
      <c r="E77" s="33">
        <v>-168.26</v>
      </c>
      <c r="F77" s="44" t="str">
        <f t="shared" si="0"/>
        <v>-</v>
      </c>
    </row>
    <row r="78" spans="1:6" s="31" customFormat="1" ht="17.45" customHeight="1" x14ac:dyDescent="0.2">
      <c r="A78" s="41" t="s">
        <v>84</v>
      </c>
      <c r="B78" s="42" t="s">
        <v>30</v>
      </c>
      <c r="C78" s="43" t="s">
        <v>85</v>
      </c>
      <c r="D78" s="30" t="s">
        <v>40</v>
      </c>
      <c r="E78" s="44">
        <f>E79+E81</f>
        <v>635416.82999999996</v>
      </c>
      <c r="F78" s="44" t="str">
        <f t="shared" si="0"/>
        <v>-</v>
      </c>
    </row>
    <row r="79" spans="1:6" s="31" customFormat="1" ht="24.6" customHeight="1" x14ac:dyDescent="0.2">
      <c r="A79" s="38" t="s">
        <v>86</v>
      </c>
      <c r="B79" s="39" t="s">
        <v>30</v>
      </c>
      <c r="C79" s="40" t="s">
        <v>689</v>
      </c>
      <c r="D79" s="44" t="s">
        <v>40</v>
      </c>
      <c r="E79" s="30">
        <f>E80</f>
        <v>629016.82999999996</v>
      </c>
      <c r="F79" s="44" t="str">
        <f t="shared" si="0"/>
        <v>-</v>
      </c>
    </row>
    <row r="80" spans="1:6" ht="40.15" customHeight="1" x14ac:dyDescent="0.2">
      <c r="A80" s="38" t="s">
        <v>752</v>
      </c>
      <c r="B80" s="39" t="s">
        <v>30</v>
      </c>
      <c r="C80" s="47" t="s">
        <v>751</v>
      </c>
      <c r="D80" s="44" t="s">
        <v>40</v>
      </c>
      <c r="E80" s="33">
        <v>629016.82999999996</v>
      </c>
      <c r="F80" s="44" t="str">
        <f t="shared" si="0"/>
        <v>-</v>
      </c>
    </row>
    <row r="81" spans="1:6" ht="48" customHeight="1" x14ac:dyDescent="0.2">
      <c r="A81" s="38" t="s">
        <v>696</v>
      </c>
      <c r="B81" s="39" t="s">
        <v>30</v>
      </c>
      <c r="C81" s="47" t="s">
        <v>688</v>
      </c>
      <c r="D81" s="30" t="s">
        <v>40</v>
      </c>
      <c r="E81" s="33">
        <f>E82</f>
        <v>6400</v>
      </c>
      <c r="F81" s="44" t="str">
        <f t="shared" si="0"/>
        <v>-</v>
      </c>
    </row>
    <row r="82" spans="1:6" ht="72" customHeight="1" x14ac:dyDescent="0.2">
      <c r="A82" s="38" t="s">
        <v>668</v>
      </c>
      <c r="B82" s="39" t="s">
        <v>30</v>
      </c>
      <c r="C82" s="47" t="s">
        <v>667</v>
      </c>
      <c r="D82" s="44" t="s">
        <v>40</v>
      </c>
      <c r="E82" s="33">
        <v>6400</v>
      </c>
      <c r="F82" s="44" t="str">
        <f t="shared" si="0"/>
        <v>-</v>
      </c>
    </row>
    <row r="83" spans="1:6" s="31" customFormat="1" ht="37.15" customHeight="1" x14ac:dyDescent="0.2">
      <c r="A83" s="41" t="s">
        <v>87</v>
      </c>
      <c r="B83" s="42" t="s">
        <v>30</v>
      </c>
      <c r="C83" s="43" t="s">
        <v>646</v>
      </c>
      <c r="D83" s="44" t="s">
        <v>40</v>
      </c>
      <c r="E83" s="44">
        <f>E84+E86+E88+E90</f>
        <v>7922312.6400000006</v>
      </c>
      <c r="F83" s="44" t="str">
        <f t="shared" si="0"/>
        <v>-</v>
      </c>
    </row>
    <row r="84" spans="1:6" s="31" customFormat="1" ht="45.6" customHeight="1" x14ac:dyDescent="0.2">
      <c r="A84" s="38" t="s">
        <v>88</v>
      </c>
      <c r="B84" s="39" t="s">
        <v>30</v>
      </c>
      <c r="C84" s="40" t="s">
        <v>687</v>
      </c>
      <c r="D84" s="30" t="s">
        <v>40</v>
      </c>
      <c r="E84" s="44">
        <f>E85</f>
        <v>962374.29</v>
      </c>
      <c r="F84" s="44" t="str">
        <f t="shared" si="0"/>
        <v>-</v>
      </c>
    </row>
    <row r="85" spans="1:6" ht="60" customHeight="1" x14ac:dyDescent="0.2">
      <c r="A85" s="45" t="s">
        <v>89</v>
      </c>
      <c r="B85" s="39" t="s">
        <v>30</v>
      </c>
      <c r="C85" s="47" t="s">
        <v>90</v>
      </c>
      <c r="D85" s="44" t="s">
        <v>40</v>
      </c>
      <c r="E85" s="33">
        <v>962374.29</v>
      </c>
      <c r="F85" s="44" t="str">
        <f t="shared" si="0"/>
        <v>-</v>
      </c>
    </row>
    <row r="86" spans="1:6" ht="66" customHeight="1" x14ac:dyDescent="0.2">
      <c r="A86" s="45" t="s">
        <v>91</v>
      </c>
      <c r="B86" s="39" t="s">
        <v>30</v>
      </c>
      <c r="C86" s="47" t="s">
        <v>686</v>
      </c>
      <c r="D86" s="44" t="s">
        <v>40</v>
      </c>
      <c r="E86" s="33">
        <f>E87</f>
        <v>80375.87</v>
      </c>
      <c r="F86" s="44" t="str">
        <f t="shared" si="0"/>
        <v>-</v>
      </c>
    </row>
    <row r="87" spans="1:6" ht="61.5" customHeight="1" x14ac:dyDescent="0.2">
      <c r="A87" s="38" t="s">
        <v>92</v>
      </c>
      <c r="B87" s="39" t="s">
        <v>30</v>
      </c>
      <c r="C87" s="47" t="s">
        <v>93</v>
      </c>
      <c r="D87" s="30" t="s">
        <v>40</v>
      </c>
      <c r="E87" s="33">
        <v>80375.87</v>
      </c>
      <c r="F87" s="44" t="str">
        <f t="shared" si="0"/>
        <v>-</v>
      </c>
    </row>
    <row r="88" spans="1:6" ht="38.450000000000003" customHeight="1" x14ac:dyDescent="0.2">
      <c r="A88" s="38" t="s">
        <v>94</v>
      </c>
      <c r="B88" s="39" t="s">
        <v>30</v>
      </c>
      <c r="C88" s="47" t="s">
        <v>685</v>
      </c>
      <c r="D88" s="44" t="s">
        <v>40</v>
      </c>
      <c r="E88" s="33">
        <f>E89</f>
        <v>6418325.4000000004</v>
      </c>
      <c r="F88" s="44" t="str">
        <f t="shared" si="0"/>
        <v>-</v>
      </c>
    </row>
    <row r="89" spans="1:6" ht="31.15" customHeight="1" x14ac:dyDescent="0.2">
      <c r="A89" s="45" t="s">
        <v>95</v>
      </c>
      <c r="B89" s="39" t="s">
        <v>30</v>
      </c>
      <c r="C89" s="47" t="s">
        <v>96</v>
      </c>
      <c r="D89" s="44" t="s">
        <v>40</v>
      </c>
      <c r="E89" s="33">
        <v>6418325.4000000004</v>
      </c>
      <c r="F89" s="44" t="str">
        <f t="shared" si="0"/>
        <v>-</v>
      </c>
    </row>
    <row r="90" spans="1:6" ht="63" customHeight="1" x14ac:dyDescent="0.2">
      <c r="A90" s="45" t="s">
        <v>97</v>
      </c>
      <c r="B90" s="39" t="s">
        <v>30</v>
      </c>
      <c r="C90" s="47" t="s">
        <v>684</v>
      </c>
      <c r="D90" s="30" t="s">
        <v>40</v>
      </c>
      <c r="E90" s="33">
        <f>E91</f>
        <v>461237.08</v>
      </c>
      <c r="F90" s="44" t="str">
        <f t="shared" si="0"/>
        <v>-</v>
      </c>
    </row>
    <row r="91" spans="1:6" ht="64.900000000000006" customHeight="1" x14ac:dyDescent="0.2">
      <c r="A91" s="45" t="s">
        <v>98</v>
      </c>
      <c r="B91" s="39" t="s">
        <v>30</v>
      </c>
      <c r="C91" s="47" t="s">
        <v>99</v>
      </c>
      <c r="D91" s="44" t="s">
        <v>40</v>
      </c>
      <c r="E91" s="33">
        <v>461237.08</v>
      </c>
      <c r="F91" s="44" t="str">
        <f t="shared" si="0"/>
        <v>-</v>
      </c>
    </row>
    <row r="92" spans="1:6" s="31" customFormat="1" ht="24.6" customHeight="1" x14ac:dyDescent="0.2">
      <c r="A92" s="41" t="s">
        <v>100</v>
      </c>
      <c r="B92" s="42" t="s">
        <v>30</v>
      </c>
      <c r="C92" s="43" t="s">
        <v>645</v>
      </c>
      <c r="D92" s="44" t="s">
        <v>40</v>
      </c>
      <c r="E92" s="44">
        <f>E93</f>
        <v>161816.66999999998</v>
      </c>
      <c r="F92" s="44" t="str">
        <f t="shared" si="0"/>
        <v>-</v>
      </c>
    </row>
    <row r="93" spans="1:6" s="31" customFormat="1" ht="24" customHeight="1" x14ac:dyDescent="0.2">
      <c r="A93" s="38" t="s">
        <v>101</v>
      </c>
      <c r="B93" s="46" t="s">
        <v>30</v>
      </c>
      <c r="C93" s="40" t="s">
        <v>683</v>
      </c>
      <c r="D93" s="30" t="s">
        <v>40</v>
      </c>
      <c r="E93" s="30">
        <f>E94+E95+E96+E97</f>
        <v>161816.66999999998</v>
      </c>
      <c r="F93" s="44" t="str">
        <f t="shared" si="0"/>
        <v>-</v>
      </c>
    </row>
    <row r="94" spans="1:6" ht="57" customHeight="1" x14ac:dyDescent="0.2">
      <c r="A94" s="38" t="s">
        <v>102</v>
      </c>
      <c r="B94" s="39" t="s">
        <v>30</v>
      </c>
      <c r="C94" s="40" t="s">
        <v>103</v>
      </c>
      <c r="D94" s="44" t="s">
        <v>40</v>
      </c>
      <c r="E94" s="33">
        <v>113411.03</v>
      </c>
      <c r="F94" s="44" t="str">
        <f t="shared" si="0"/>
        <v>-</v>
      </c>
    </row>
    <row r="95" spans="1:6" ht="27.6" customHeight="1" x14ac:dyDescent="0.2">
      <c r="A95" s="38" t="s">
        <v>810</v>
      </c>
      <c r="B95" s="39" t="s">
        <v>30</v>
      </c>
      <c r="C95" s="40" t="s">
        <v>808</v>
      </c>
      <c r="D95" s="44"/>
      <c r="E95" s="33">
        <v>11501.59</v>
      </c>
      <c r="F95" s="44"/>
    </row>
    <row r="96" spans="1:6" ht="23.45" customHeight="1" x14ac:dyDescent="0.2">
      <c r="A96" s="38" t="s">
        <v>809</v>
      </c>
      <c r="B96" s="39" t="s">
        <v>30</v>
      </c>
      <c r="C96" s="40" t="s">
        <v>807</v>
      </c>
      <c r="D96" s="44"/>
      <c r="E96" s="33">
        <v>36693.589999999997</v>
      </c>
      <c r="F96" s="44"/>
    </row>
    <row r="97" spans="1:6" ht="41.45" customHeight="1" x14ac:dyDescent="0.2">
      <c r="A97" s="38" t="s">
        <v>853</v>
      </c>
      <c r="B97" s="39" t="s">
        <v>30</v>
      </c>
      <c r="C97" s="40" t="s">
        <v>841</v>
      </c>
      <c r="D97" s="44"/>
      <c r="E97" s="33">
        <v>210.46</v>
      </c>
      <c r="F97" s="44"/>
    </row>
    <row r="98" spans="1:6" s="31" customFormat="1" ht="26.45" customHeight="1" x14ac:dyDescent="0.2">
      <c r="A98" s="41" t="s">
        <v>104</v>
      </c>
      <c r="B98" s="42" t="s">
        <v>30</v>
      </c>
      <c r="C98" s="43" t="s">
        <v>105</v>
      </c>
      <c r="D98" s="44" t="s">
        <v>40</v>
      </c>
      <c r="E98" s="44">
        <f>E99</f>
        <v>364320.73</v>
      </c>
      <c r="F98" s="44" t="str">
        <f t="shared" si="0"/>
        <v>-</v>
      </c>
    </row>
    <row r="99" spans="1:6" s="31" customFormat="1" ht="15.6" customHeight="1" x14ac:dyDescent="0.2">
      <c r="A99" s="38" t="s">
        <v>106</v>
      </c>
      <c r="B99" s="46" t="s">
        <v>30</v>
      </c>
      <c r="C99" s="40" t="s">
        <v>682</v>
      </c>
      <c r="D99" s="30" t="s">
        <v>40</v>
      </c>
      <c r="E99" s="30">
        <f>E100</f>
        <v>364320.73</v>
      </c>
      <c r="F99" s="44" t="str">
        <f t="shared" si="0"/>
        <v>-</v>
      </c>
    </row>
    <row r="100" spans="1:6" ht="30" customHeight="1" x14ac:dyDescent="0.2">
      <c r="A100" s="38" t="s">
        <v>107</v>
      </c>
      <c r="B100" s="39" t="s">
        <v>30</v>
      </c>
      <c r="C100" s="40" t="s">
        <v>108</v>
      </c>
      <c r="D100" s="44" t="s">
        <v>40</v>
      </c>
      <c r="E100" s="90">
        <v>364320.73</v>
      </c>
      <c r="F100" s="44" t="str">
        <f t="shared" si="0"/>
        <v>-</v>
      </c>
    </row>
    <row r="101" spans="1:6" s="31" customFormat="1" ht="28.9" customHeight="1" x14ac:dyDescent="0.2">
      <c r="A101" s="41" t="s">
        <v>677</v>
      </c>
      <c r="B101" s="42" t="s">
        <v>30</v>
      </c>
      <c r="C101" s="43" t="s">
        <v>644</v>
      </c>
      <c r="D101" s="44" t="s">
        <v>40</v>
      </c>
      <c r="E101" s="44">
        <f>E102+E104+E106</f>
        <v>754529.7</v>
      </c>
      <c r="F101" s="44" t="str">
        <f t="shared" si="0"/>
        <v>-</v>
      </c>
    </row>
    <row r="102" spans="1:6" s="31" customFormat="1" ht="73.150000000000006" customHeight="1" x14ac:dyDescent="0.2">
      <c r="A102" s="38" t="s">
        <v>681</v>
      </c>
      <c r="B102" s="46" t="s">
        <v>30</v>
      </c>
      <c r="C102" s="40" t="s">
        <v>746</v>
      </c>
      <c r="D102" s="30" t="s">
        <v>40</v>
      </c>
      <c r="E102" s="30">
        <f>E103</f>
        <v>424728.56</v>
      </c>
      <c r="F102" s="44" t="str">
        <f t="shared" si="0"/>
        <v>-</v>
      </c>
    </row>
    <row r="103" spans="1:6" ht="74.45" customHeight="1" x14ac:dyDescent="0.2">
      <c r="A103" s="38" t="s">
        <v>669</v>
      </c>
      <c r="B103" s="39" t="s">
        <v>30</v>
      </c>
      <c r="C103" s="47" t="s">
        <v>650</v>
      </c>
      <c r="D103" s="44" t="s">
        <v>40</v>
      </c>
      <c r="E103" s="33">
        <v>424728.56</v>
      </c>
      <c r="F103" s="44" t="str">
        <f t="shared" si="0"/>
        <v>-</v>
      </c>
    </row>
    <row r="104" spans="1:6" ht="28.15" customHeight="1" x14ac:dyDescent="0.2">
      <c r="A104" s="38" t="s">
        <v>699</v>
      </c>
      <c r="B104" s="39" t="s">
        <v>30</v>
      </c>
      <c r="C104" s="47" t="s">
        <v>680</v>
      </c>
      <c r="D104" s="44" t="s">
        <v>40</v>
      </c>
      <c r="E104" s="33">
        <f>E105</f>
        <v>156801.14000000001</v>
      </c>
      <c r="F104" s="44" t="str">
        <f t="shared" si="0"/>
        <v>-</v>
      </c>
    </row>
    <row r="105" spans="1:6" ht="43.9" customHeight="1" x14ac:dyDescent="0.2">
      <c r="A105" s="38" t="s">
        <v>670</v>
      </c>
      <c r="B105" s="39" t="s">
        <v>30</v>
      </c>
      <c r="C105" s="47" t="s">
        <v>651</v>
      </c>
      <c r="D105" s="30" t="s">
        <v>40</v>
      </c>
      <c r="E105" s="33">
        <v>156801.14000000001</v>
      </c>
      <c r="F105" s="44" t="str">
        <f t="shared" si="0"/>
        <v>-</v>
      </c>
    </row>
    <row r="106" spans="1:6" ht="43.9" customHeight="1" x14ac:dyDescent="0.2">
      <c r="A106" s="38" t="s">
        <v>750</v>
      </c>
      <c r="B106" s="39" t="s">
        <v>30</v>
      </c>
      <c r="C106" s="47" t="s">
        <v>747</v>
      </c>
      <c r="D106" s="30"/>
      <c r="E106" s="33">
        <v>173000</v>
      </c>
      <c r="F106" s="44"/>
    </row>
    <row r="107" spans="1:6" ht="42" customHeight="1" x14ac:dyDescent="0.2">
      <c r="A107" s="38" t="s">
        <v>749</v>
      </c>
      <c r="B107" s="39" t="s">
        <v>30</v>
      </c>
      <c r="C107" s="47" t="s">
        <v>748</v>
      </c>
      <c r="D107" s="30"/>
      <c r="E107" s="33">
        <v>173000</v>
      </c>
      <c r="F107" s="44"/>
    </row>
    <row r="108" spans="1:6" ht="23.45" customHeight="1" x14ac:dyDescent="0.2">
      <c r="A108" s="38" t="s">
        <v>742</v>
      </c>
      <c r="B108" s="39" t="s">
        <v>30</v>
      </c>
      <c r="C108" s="47" t="s">
        <v>740</v>
      </c>
      <c r="D108" s="30"/>
      <c r="E108" s="33">
        <f>E109</f>
        <v>6429.32</v>
      </c>
      <c r="F108" s="44"/>
    </row>
    <row r="109" spans="1:6" ht="28.9" customHeight="1" x14ac:dyDescent="0.2">
      <c r="A109" s="38" t="s">
        <v>743</v>
      </c>
      <c r="B109" s="39" t="s">
        <v>30</v>
      </c>
      <c r="C109" s="47" t="s">
        <v>745</v>
      </c>
      <c r="D109" s="30"/>
      <c r="E109" s="33">
        <f>E110</f>
        <v>6429.32</v>
      </c>
      <c r="F109" s="44"/>
    </row>
    <row r="110" spans="1:6" ht="37.15" customHeight="1" x14ac:dyDescent="0.2">
      <c r="A110" s="38" t="s">
        <v>744</v>
      </c>
      <c r="B110" s="39" t="s">
        <v>30</v>
      </c>
      <c r="C110" s="47" t="s">
        <v>741</v>
      </c>
      <c r="D110" s="30"/>
      <c r="E110" s="90">
        <v>6429.32</v>
      </c>
      <c r="F110" s="44"/>
    </row>
    <row r="111" spans="1:6" s="31" customFormat="1" ht="22.15" customHeight="1" x14ac:dyDescent="0.2">
      <c r="A111" s="41" t="s">
        <v>109</v>
      </c>
      <c r="B111" s="42" t="s">
        <v>30</v>
      </c>
      <c r="C111" s="43" t="s">
        <v>110</v>
      </c>
      <c r="D111" s="44" t="s">
        <v>40</v>
      </c>
      <c r="E111" s="44">
        <f>E112+E134+E132+E142</f>
        <v>305213.38</v>
      </c>
      <c r="F111" s="44" t="str">
        <f t="shared" si="0"/>
        <v>-</v>
      </c>
    </row>
    <row r="112" spans="1:6" s="31" customFormat="1" ht="27.6" customHeight="1" x14ac:dyDescent="0.2">
      <c r="A112" s="38" t="s">
        <v>739</v>
      </c>
      <c r="B112" s="46" t="s">
        <v>30</v>
      </c>
      <c r="C112" s="40" t="s">
        <v>738</v>
      </c>
      <c r="D112" s="44" t="s">
        <v>40</v>
      </c>
      <c r="E112" s="30">
        <f>E128+E126+E122+E120+E118+E115+E113+E124</f>
        <v>166080.92000000001</v>
      </c>
      <c r="F112" s="44" t="str">
        <f t="shared" ref="F112:F148" si="1">IF(OR(D112="-",IF(E112="-",0,E112)&gt;=IF(D112="-",0,D112)),"-",IF(D112="-",0,D112)-IF(E112="-",0,E112))</f>
        <v>-</v>
      </c>
    </row>
    <row r="113" spans="1:6" s="31" customFormat="1" ht="42.6" customHeight="1" x14ac:dyDescent="0.2">
      <c r="A113" s="38" t="s">
        <v>736</v>
      </c>
      <c r="B113" s="46" t="s">
        <v>30</v>
      </c>
      <c r="C113" s="40" t="s">
        <v>735</v>
      </c>
      <c r="D113" s="44"/>
      <c r="E113" s="30">
        <f>E114</f>
        <v>2068.09</v>
      </c>
      <c r="F113" s="44"/>
    </row>
    <row r="114" spans="1:6" s="31" customFormat="1" ht="61.9" customHeight="1" x14ac:dyDescent="0.2">
      <c r="A114" s="38" t="s">
        <v>737</v>
      </c>
      <c r="B114" s="46" t="s">
        <v>30</v>
      </c>
      <c r="C114" s="40" t="s">
        <v>637</v>
      </c>
      <c r="D114" s="44"/>
      <c r="E114" s="30">
        <v>2068.09</v>
      </c>
      <c r="F114" s="44"/>
    </row>
    <row r="115" spans="1:6" s="31" customFormat="1" ht="68.45" customHeight="1" x14ac:dyDescent="0.2">
      <c r="A115" s="38" t="s">
        <v>731</v>
      </c>
      <c r="B115" s="46" t="s">
        <v>30</v>
      </c>
      <c r="C115" s="40" t="s">
        <v>734</v>
      </c>
      <c r="D115" s="44" t="s">
        <v>40</v>
      </c>
      <c r="E115" s="30">
        <f>E116+E117</f>
        <v>46000</v>
      </c>
      <c r="F115" s="44"/>
    </row>
    <row r="116" spans="1:6" ht="83.25" customHeight="1" x14ac:dyDescent="0.2">
      <c r="A116" s="38" t="s">
        <v>732</v>
      </c>
      <c r="B116" s="39" t="s">
        <v>30</v>
      </c>
      <c r="C116" s="47" t="s">
        <v>733</v>
      </c>
      <c r="D116" s="30" t="s">
        <v>40</v>
      </c>
      <c r="E116" s="30">
        <v>42500</v>
      </c>
      <c r="F116" s="44" t="str">
        <f t="shared" si="1"/>
        <v>-</v>
      </c>
    </row>
    <row r="117" spans="1:6" ht="83.25" customHeight="1" x14ac:dyDescent="0.2">
      <c r="A117" s="38" t="s">
        <v>732</v>
      </c>
      <c r="B117" s="39" t="s">
        <v>30</v>
      </c>
      <c r="C117" s="47" t="s">
        <v>839</v>
      </c>
      <c r="D117" s="30" t="s">
        <v>40</v>
      </c>
      <c r="E117" s="30">
        <v>3500</v>
      </c>
      <c r="F117" s="44"/>
    </row>
    <row r="118" spans="1:6" ht="50.45" customHeight="1" x14ac:dyDescent="0.2">
      <c r="A118" s="38" t="s">
        <v>730</v>
      </c>
      <c r="B118" s="39" t="s">
        <v>30</v>
      </c>
      <c r="C118" s="47" t="s">
        <v>728</v>
      </c>
      <c r="D118" s="30" t="s">
        <v>40</v>
      </c>
      <c r="E118" s="30">
        <f>E119</f>
        <v>5300</v>
      </c>
      <c r="F118" s="44"/>
    </row>
    <row r="119" spans="1:6" ht="60.6" customHeight="1" x14ac:dyDescent="0.2">
      <c r="A119" s="38" t="s">
        <v>727</v>
      </c>
      <c r="B119" s="39" t="s">
        <v>30</v>
      </c>
      <c r="C119" s="47" t="s">
        <v>729</v>
      </c>
      <c r="D119" s="30"/>
      <c r="E119" s="30">
        <v>5300</v>
      </c>
      <c r="F119" s="44"/>
    </row>
    <row r="120" spans="1:6" ht="58.9" customHeight="1" x14ac:dyDescent="0.2">
      <c r="A120" s="38" t="s">
        <v>726</v>
      </c>
      <c r="B120" s="39" t="s">
        <v>30</v>
      </c>
      <c r="C120" s="47" t="s">
        <v>724</v>
      </c>
      <c r="D120" s="30"/>
      <c r="E120" s="30">
        <f>E121</f>
        <v>67000</v>
      </c>
      <c r="F120" s="44"/>
    </row>
    <row r="121" spans="1:6" ht="74.45" customHeight="1" x14ac:dyDescent="0.2">
      <c r="A121" s="38" t="s">
        <v>725</v>
      </c>
      <c r="B121" s="39" t="s">
        <v>30</v>
      </c>
      <c r="C121" s="47" t="s">
        <v>723</v>
      </c>
      <c r="D121" s="30"/>
      <c r="E121" s="30">
        <v>67000</v>
      </c>
      <c r="F121" s="44"/>
    </row>
    <row r="122" spans="1:6" ht="62.25" customHeight="1" x14ac:dyDescent="0.2">
      <c r="A122" s="38" t="s">
        <v>722</v>
      </c>
      <c r="B122" s="39" t="s">
        <v>30</v>
      </c>
      <c r="C122" s="47" t="s">
        <v>719</v>
      </c>
      <c r="D122" s="30"/>
      <c r="E122" s="30">
        <f>E123</f>
        <v>1800</v>
      </c>
      <c r="F122" s="44"/>
    </row>
    <row r="123" spans="1:6" ht="98.25" customHeight="1" x14ac:dyDescent="0.2">
      <c r="A123" s="38" t="s">
        <v>721</v>
      </c>
      <c r="B123" s="39" t="s">
        <v>30</v>
      </c>
      <c r="C123" s="47" t="s">
        <v>720</v>
      </c>
      <c r="D123" s="30"/>
      <c r="E123" s="30">
        <v>1800</v>
      </c>
      <c r="F123" s="44"/>
    </row>
    <row r="124" spans="1:6" ht="73.5" customHeight="1" x14ac:dyDescent="0.2">
      <c r="A124" s="38" t="s">
        <v>856</v>
      </c>
      <c r="B124" s="39" t="s">
        <v>30</v>
      </c>
      <c r="C124" s="47" t="s">
        <v>840</v>
      </c>
      <c r="D124" s="30"/>
      <c r="E124" s="30">
        <f>E125</f>
        <v>500</v>
      </c>
      <c r="F124" s="44"/>
    </row>
    <row r="125" spans="1:6" ht="72.75" customHeight="1" x14ac:dyDescent="0.2">
      <c r="A125" s="38" t="s">
        <v>856</v>
      </c>
      <c r="B125" s="39" t="s">
        <v>30</v>
      </c>
      <c r="C125" s="47" t="s">
        <v>857</v>
      </c>
      <c r="D125" s="30"/>
      <c r="E125" s="30">
        <v>500</v>
      </c>
      <c r="F125" s="44"/>
    </row>
    <row r="126" spans="1:6" ht="54.75" customHeight="1" x14ac:dyDescent="0.2">
      <c r="A126" s="38" t="s">
        <v>717</v>
      </c>
      <c r="B126" s="39" t="s">
        <v>30</v>
      </c>
      <c r="C126" s="47" t="s">
        <v>718</v>
      </c>
      <c r="D126" s="30"/>
      <c r="E126" s="30">
        <f>E127</f>
        <v>6000</v>
      </c>
      <c r="F126" s="44"/>
    </row>
    <row r="127" spans="1:6" ht="60.75" customHeight="1" x14ac:dyDescent="0.2">
      <c r="A127" s="38" t="s">
        <v>716</v>
      </c>
      <c r="B127" s="39" t="s">
        <v>30</v>
      </c>
      <c r="C127" s="47" t="s">
        <v>715</v>
      </c>
      <c r="D127" s="30"/>
      <c r="E127" s="30">
        <v>6000</v>
      </c>
      <c r="F127" s="44"/>
    </row>
    <row r="128" spans="1:6" ht="60" customHeight="1" x14ac:dyDescent="0.2">
      <c r="A128" s="38" t="s">
        <v>713</v>
      </c>
      <c r="B128" s="39" t="s">
        <v>30</v>
      </c>
      <c r="C128" s="47" t="s">
        <v>712</v>
      </c>
      <c r="D128" s="30"/>
      <c r="E128" s="30">
        <f>E129+E130</f>
        <v>37412.83</v>
      </c>
      <c r="F128" s="44"/>
    </row>
    <row r="129" spans="1:6" ht="76.5" customHeight="1" x14ac:dyDescent="0.2">
      <c r="A129" s="38" t="s">
        <v>714</v>
      </c>
      <c r="B129" s="39" t="s">
        <v>30</v>
      </c>
      <c r="C129" s="47" t="s">
        <v>711</v>
      </c>
      <c r="D129" s="30"/>
      <c r="E129" s="90">
        <v>5000</v>
      </c>
      <c r="F129" s="44"/>
    </row>
    <row r="130" spans="1:6" ht="69.599999999999994" customHeight="1" x14ac:dyDescent="0.2">
      <c r="A130" s="38" t="s">
        <v>714</v>
      </c>
      <c r="B130" s="39" t="s">
        <v>30</v>
      </c>
      <c r="C130" s="47" t="s">
        <v>710</v>
      </c>
      <c r="D130" s="30"/>
      <c r="E130" s="90">
        <v>32412.83</v>
      </c>
      <c r="F130" s="44"/>
    </row>
    <row r="131" spans="1:6" ht="22.5" customHeight="1" x14ac:dyDescent="0.2">
      <c r="A131" s="38" t="s">
        <v>806</v>
      </c>
      <c r="B131" s="39" t="s">
        <v>30</v>
      </c>
      <c r="C131" s="47" t="s">
        <v>798</v>
      </c>
      <c r="D131" s="30"/>
      <c r="E131" s="90">
        <f>E132+E134</f>
        <v>126221.91999999998</v>
      </c>
      <c r="F131" s="44"/>
    </row>
    <row r="132" spans="1:6" ht="72" customHeight="1" x14ac:dyDescent="0.2">
      <c r="A132" s="38" t="s">
        <v>855</v>
      </c>
      <c r="B132" s="39" t="s">
        <v>30</v>
      </c>
      <c r="C132" s="47" t="s">
        <v>797</v>
      </c>
      <c r="D132" s="30"/>
      <c r="E132" s="90">
        <f>E133</f>
        <v>81151.67</v>
      </c>
      <c r="F132" s="44"/>
    </row>
    <row r="133" spans="1:6" ht="41.45" customHeight="1" x14ac:dyDescent="0.2">
      <c r="A133" s="38" t="s">
        <v>854</v>
      </c>
      <c r="B133" s="39" t="s">
        <v>30</v>
      </c>
      <c r="C133" s="47" t="s">
        <v>796</v>
      </c>
      <c r="D133" s="30"/>
      <c r="E133" s="90">
        <v>81151.67</v>
      </c>
      <c r="F133" s="44"/>
    </row>
    <row r="134" spans="1:6" ht="55.9" customHeight="1" x14ac:dyDescent="0.2">
      <c r="A134" s="38" t="s">
        <v>697</v>
      </c>
      <c r="B134" s="39" t="s">
        <v>30</v>
      </c>
      <c r="C134" s="47" t="s">
        <v>709</v>
      </c>
      <c r="D134" s="44" t="s">
        <v>40</v>
      </c>
      <c r="E134" s="30">
        <f>E135+E136+E137+E138+E139+E140+E141</f>
        <v>45070.249999999993</v>
      </c>
      <c r="F134" s="44" t="str">
        <f t="shared" si="1"/>
        <v>-</v>
      </c>
    </row>
    <row r="135" spans="1:6" ht="54.6" customHeight="1" x14ac:dyDescent="0.2">
      <c r="A135" s="45" t="s">
        <v>671</v>
      </c>
      <c r="B135" s="39" t="s">
        <v>30</v>
      </c>
      <c r="C135" s="47" t="s">
        <v>638</v>
      </c>
      <c r="D135" s="44" t="s">
        <v>40</v>
      </c>
      <c r="E135" s="33">
        <v>11514.34</v>
      </c>
      <c r="F135" s="44" t="str">
        <f t="shared" si="1"/>
        <v>-</v>
      </c>
    </row>
    <row r="136" spans="1:6" ht="52.15" customHeight="1" x14ac:dyDescent="0.2">
      <c r="A136" s="45" t="s">
        <v>671</v>
      </c>
      <c r="B136" s="39" t="s">
        <v>30</v>
      </c>
      <c r="C136" s="47" t="s">
        <v>639</v>
      </c>
      <c r="D136" s="30" t="s">
        <v>40</v>
      </c>
      <c r="E136" s="33">
        <v>0</v>
      </c>
      <c r="F136" s="44" t="str">
        <f t="shared" si="1"/>
        <v>-</v>
      </c>
    </row>
    <row r="137" spans="1:6" ht="54" customHeight="1" x14ac:dyDescent="0.2">
      <c r="A137" s="45" t="s">
        <v>671</v>
      </c>
      <c r="B137" s="39" t="s">
        <v>30</v>
      </c>
      <c r="C137" s="47" t="s">
        <v>640</v>
      </c>
      <c r="D137" s="44" t="s">
        <v>40</v>
      </c>
      <c r="E137" s="33">
        <v>26044.78</v>
      </c>
      <c r="F137" s="44" t="str">
        <f t="shared" si="1"/>
        <v>-</v>
      </c>
    </row>
    <row r="138" spans="1:6" ht="49.9" customHeight="1" x14ac:dyDescent="0.2">
      <c r="A138" s="45" t="s">
        <v>671</v>
      </c>
      <c r="B138" s="39" t="s">
        <v>30</v>
      </c>
      <c r="C138" s="47" t="s">
        <v>641</v>
      </c>
      <c r="D138" s="44" t="s">
        <v>40</v>
      </c>
      <c r="E138" s="33">
        <v>0</v>
      </c>
      <c r="F138" s="44" t="str">
        <f t="shared" si="1"/>
        <v>-</v>
      </c>
    </row>
    <row r="139" spans="1:6" ht="51" customHeight="1" x14ac:dyDescent="0.2">
      <c r="A139" s="45" t="s">
        <v>671</v>
      </c>
      <c r="B139" s="39" t="s">
        <v>30</v>
      </c>
      <c r="C139" s="47" t="s">
        <v>708</v>
      </c>
      <c r="D139" s="30" t="s">
        <v>40</v>
      </c>
      <c r="E139" s="33">
        <v>141.69999999999999</v>
      </c>
      <c r="F139" s="44" t="str">
        <f t="shared" si="1"/>
        <v>-</v>
      </c>
    </row>
    <row r="140" spans="1:6" ht="51" customHeight="1" x14ac:dyDescent="0.2">
      <c r="A140" s="45" t="s">
        <v>671</v>
      </c>
      <c r="B140" s="39" t="s">
        <v>30</v>
      </c>
      <c r="C140" s="51" t="s">
        <v>707</v>
      </c>
      <c r="D140" s="30"/>
      <c r="E140" s="90">
        <v>6669.51</v>
      </c>
      <c r="F140" s="44"/>
    </row>
    <row r="141" spans="1:6" ht="61.9" customHeight="1" x14ac:dyDescent="0.2">
      <c r="A141" s="38" t="s">
        <v>672</v>
      </c>
      <c r="B141" s="39" t="s">
        <v>30</v>
      </c>
      <c r="C141" s="47" t="s">
        <v>642</v>
      </c>
      <c r="D141" s="44" t="s">
        <v>40</v>
      </c>
      <c r="E141" s="33">
        <v>699.92</v>
      </c>
      <c r="F141" s="44" t="str">
        <f t="shared" si="1"/>
        <v>-</v>
      </c>
    </row>
    <row r="142" spans="1:6" ht="27" customHeight="1" x14ac:dyDescent="0.2">
      <c r="A142" s="38" t="s">
        <v>698</v>
      </c>
      <c r="B142" s="39" t="s">
        <v>30</v>
      </c>
      <c r="C142" s="47" t="s">
        <v>678</v>
      </c>
      <c r="D142" s="44" t="s">
        <v>40</v>
      </c>
      <c r="E142" s="33">
        <f>E143</f>
        <v>12910.54</v>
      </c>
      <c r="F142" s="44" t="str">
        <f t="shared" si="1"/>
        <v>-</v>
      </c>
    </row>
    <row r="143" spans="1:6" ht="50.45" customHeight="1" x14ac:dyDescent="0.2">
      <c r="A143" s="38" t="s">
        <v>673</v>
      </c>
      <c r="B143" s="39" t="s">
        <v>30</v>
      </c>
      <c r="C143" s="47" t="s">
        <v>643</v>
      </c>
      <c r="D143" s="30" t="s">
        <v>40</v>
      </c>
      <c r="E143" s="33">
        <v>12910.54</v>
      </c>
      <c r="F143" s="44" t="str">
        <f t="shared" si="1"/>
        <v>-</v>
      </c>
    </row>
    <row r="144" spans="1:6" ht="50.45" hidden="1" customHeight="1" x14ac:dyDescent="0.2">
      <c r="A144" s="38" t="s">
        <v>679</v>
      </c>
      <c r="B144" s="39" t="s">
        <v>30</v>
      </c>
      <c r="C144" s="47" t="s">
        <v>636</v>
      </c>
      <c r="D144" s="44" t="s">
        <v>40</v>
      </c>
      <c r="E144" s="33"/>
      <c r="F144" s="44" t="str">
        <f t="shared" si="1"/>
        <v>-</v>
      </c>
    </row>
    <row r="145" spans="1:6" ht="39.6" hidden="1" customHeight="1" x14ac:dyDescent="0.2">
      <c r="A145" s="38" t="s">
        <v>674</v>
      </c>
      <c r="B145" s="39" t="s">
        <v>30</v>
      </c>
      <c r="C145" s="40" t="s">
        <v>635</v>
      </c>
      <c r="D145" s="44" t="s">
        <v>40</v>
      </c>
      <c r="E145" s="30"/>
      <c r="F145" s="44" t="str">
        <f t="shared" si="1"/>
        <v>-</v>
      </c>
    </row>
    <row r="146" spans="1:6" s="31" customFormat="1" ht="16.899999999999999" customHeight="1" x14ac:dyDescent="0.2">
      <c r="A146" s="41" t="s">
        <v>111</v>
      </c>
      <c r="B146" s="42" t="s">
        <v>30</v>
      </c>
      <c r="C146" s="43" t="s">
        <v>112</v>
      </c>
      <c r="D146" s="30" t="s">
        <v>40</v>
      </c>
      <c r="E146" s="44">
        <f>E148</f>
        <v>6500</v>
      </c>
      <c r="F146" s="44" t="str">
        <f t="shared" si="1"/>
        <v>-</v>
      </c>
    </row>
    <row r="147" spans="1:6" s="31" customFormat="1" ht="15" customHeight="1" x14ac:dyDescent="0.2">
      <c r="A147" s="38" t="s">
        <v>705</v>
      </c>
      <c r="B147" s="46" t="s">
        <v>30</v>
      </c>
      <c r="C147" s="40" t="s">
        <v>706</v>
      </c>
      <c r="D147" s="44" t="s">
        <v>40</v>
      </c>
      <c r="E147" s="44">
        <f>E148</f>
        <v>6500</v>
      </c>
      <c r="F147" s="44" t="str">
        <f t="shared" si="1"/>
        <v>-</v>
      </c>
    </row>
    <row r="148" spans="1:6" ht="31.15" customHeight="1" x14ac:dyDescent="0.2">
      <c r="A148" s="85" t="s">
        <v>703</v>
      </c>
      <c r="B148" s="39" t="s">
        <v>30</v>
      </c>
      <c r="C148" s="40" t="s">
        <v>704</v>
      </c>
      <c r="D148" s="44" t="s">
        <v>40</v>
      </c>
      <c r="E148" s="30">
        <v>6500</v>
      </c>
      <c r="F148" s="44" t="str">
        <f t="shared" si="1"/>
        <v>-</v>
      </c>
    </row>
    <row r="149" spans="1:6" s="31" customFormat="1" ht="22.9" customHeight="1" x14ac:dyDescent="0.2">
      <c r="A149" s="41" t="s">
        <v>113</v>
      </c>
      <c r="B149" s="42" t="s">
        <v>30</v>
      </c>
      <c r="C149" s="43" t="s">
        <v>114</v>
      </c>
      <c r="D149" s="44">
        <v>399394518.52999997</v>
      </c>
      <c r="E149" s="44">
        <f>E150+E171+E175</f>
        <v>90422618.63000001</v>
      </c>
      <c r="F149" s="44">
        <f>D149-E149</f>
        <v>308971899.89999998</v>
      </c>
    </row>
    <row r="150" spans="1:6" s="31" customFormat="1" ht="37.15" customHeight="1" x14ac:dyDescent="0.2">
      <c r="A150" s="41" t="s">
        <v>115</v>
      </c>
      <c r="B150" s="42" t="s">
        <v>30</v>
      </c>
      <c r="C150" s="43" t="s">
        <v>116</v>
      </c>
      <c r="D150" s="44">
        <v>399334818.52999997</v>
      </c>
      <c r="E150" s="44">
        <f>E151+E162+E168+E156</f>
        <v>90387816.63000001</v>
      </c>
      <c r="F150" s="44">
        <f>D150-E150</f>
        <v>308947001.89999998</v>
      </c>
    </row>
    <row r="151" spans="1:6" ht="15" customHeight="1" x14ac:dyDescent="0.2">
      <c r="A151" s="38" t="s">
        <v>117</v>
      </c>
      <c r="B151" s="39" t="s">
        <v>30</v>
      </c>
      <c r="C151" s="40" t="s">
        <v>118</v>
      </c>
      <c r="D151" s="30" t="s">
        <v>40</v>
      </c>
      <c r="E151" s="30">
        <f>E153+E155</f>
        <v>11436800.01</v>
      </c>
      <c r="F151" s="30" t="str">
        <f t="shared" ref="F151:F162" si="2">IF(OR(D151="-",IF(E151="-",0,E151)&gt;=IF(D151="-",0,D151)),"-",IF(D151="-",0,D151)-IF(E151="-",0,E151))</f>
        <v>-</v>
      </c>
    </row>
    <row r="152" spans="1:6" ht="19.899999999999999" customHeight="1" x14ac:dyDescent="0.2">
      <c r="A152" s="38" t="s">
        <v>119</v>
      </c>
      <c r="B152" s="39" t="s">
        <v>30</v>
      </c>
      <c r="C152" s="40" t="s">
        <v>120</v>
      </c>
      <c r="D152" s="30" t="s">
        <v>40</v>
      </c>
      <c r="E152" s="30">
        <f>E153</f>
        <v>10184400</v>
      </c>
      <c r="F152" s="30" t="str">
        <f t="shared" si="2"/>
        <v>-</v>
      </c>
    </row>
    <row r="153" spans="1:6" ht="35.450000000000003" customHeight="1" x14ac:dyDescent="0.2">
      <c r="A153" s="38" t="s">
        <v>675</v>
      </c>
      <c r="B153" s="39" t="s">
        <v>30</v>
      </c>
      <c r="C153" s="40" t="s">
        <v>121</v>
      </c>
      <c r="D153" s="30" t="s">
        <v>40</v>
      </c>
      <c r="E153" s="90">
        <v>10184400</v>
      </c>
      <c r="F153" s="30" t="str">
        <f t="shared" si="2"/>
        <v>-</v>
      </c>
    </row>
    <row r="154" spans="1:6" ht="28.9" customHeight="1" x14ac:dyDescent="0.2">
      <c r="A154" s="38" t="s">
        <v>122</v>
      </c>
      <c r="B154" s="39" t="s">
        <v>30</v>
      </c>
      <c r="C154" s="40" t="s">
        <v>123</v>
      </c>
      <c r="D154" s="30" t="s">
        <v>40</v>
      </c>
      <c r="E154" s="30">
        <f>E155</f>
        <v>1252400.01</v>
      </c>
      <c r="F154" s="30" t="str">
        <f t="shared" si="2"/>
        <v>-</v>
      </c>
    </row>
    <row r="155" spans="1:6" ht="28.9" customHeight="1" x14ac:dyDescent="0.2">
      <c r="A155" s="38" t="s">
        <v>124</v>
      </c>
      <c r="B155" s="39" t="s">
        <v>30</v>
      </c>
      <c r="C155" s="40" t="s">
        <v>125</v>
      </c>
      <c r="D155" s="30" t="s">
        <v>40</v>
      </c>
      <c r="E155" s="90">
        <v>1252400.01</v>
      </c>
      <c r="F155" s="30" t="str">
        <f t="shared" si="2"/>
        <v>-</v>
      </c>
    </row>
    <row r="156" spans="1:6" ht="28.9" customHeight="1" x14ac:dyDescent="0.2">
      <c r="A156" s="38" t="s">
        <v>805</v>
      </c>
      <c r="B156" s="39" t="s">
        <v>30</v>
      </c>
      <c r="C156" s="43" t="s">
        <v>795</v>
      </c>
      <c r="D156" s="30"/>
      <c r="E156" s="91">
        <f>E157+E160+E161+E158+E159</f>
        <v>12176815.699999999</v>
      </c>
      <c r="F156" s="30"/>
    </row>
    <row r="157" spans="1:6" ht="48.6" customHeight="1" x14ac:dyDescent="0.2">
      <c r="A157" s="38" t="s">
        <v>804</v>
      </c>
      <c r="B157" s="39" t="s">
        <v>30</v>
      </c>
      <c r="C157" s="40" t="s">
        <v>793</v>
      </c>
      <c r="D157" s="30"/>
      <c r="E157" s="90">
        <v>2427200</v>
      </c>
      <c r="F157" s="30"/>
    </row>
    <row r="158" spans="1:6" ht="48.6" customHeight="1" x14ac:dyDescent="0.2">
      <c r="A158" s="38" t="s">
        <v>858</v>
      </c>
      <c r="B158" s="39" t="s">
        <v>30</v>
      </c>
      <c r="C158" s="40" t="s">
        <v>824</v>
      </c>
      <c r="D158" s="30"/>
      <c r="E158" s="90">
        <v>423406.26</v>
      </c>
      <c r="F158" s="30"/>
    </row>
    <row r="159" spans="1:6" ht="34.9" customHeight="1" x14ac:dyDescent="0.2">
      <c r="A159" s="38" t="s">
        <v>859</v>
      </c>
      <c r="B159" s="39" t="s">
        <v>30</v>
      </c>
      <c r="C159" s="84" t="s">
        <v>823</v>
      </c>
      <c r="D159" s="30"/>
      <c r="E159" s="90">
        <v>174850.69</v>
      </c>
      <c r="F159" s="30"/>
    </row>
    <row r="160" spans="1:6" ht="22.9" customHeight="1" x14ac:dyDescent="0.2">
      <c r="A160" s="38" t="s">
        <v>803</v>
      </c>
      <c r="B160" s="39" t="s">
        <v>30</v>
      </c>
      <c r="C160" s="70" t="s">
        <v>789</v>
      </c>
      <c r="D160" s="30"/>
      <c r="E160" s="90">
        <v>9108258.75</v>
      </c>
      <c r="F160" s="30"/>
    </row>
    <row r="161" spans="1:6" ht="22.9" customHeight="1" x14ac:dyDescent="0.2">
      <c r="A161" s="38" t="s">
        <v>803</v>
      </c>
      <c r="B161" s="39" t="s">
        <v>30</v>
      </c>
      <c r="C161" s="29" t="s">
        <v>822</v>
      </c>
      <c r="D161" s="30"/>
      <c r="E161" s="90">
        <v>43100</v>
      </c>
      <c r="F161" s="30"/>
    </row>
    <row r="162" spans="1:6" ht="21" customHeight="1" x14ac:dyDescent="0.2">
      <c r="A162" s="38" t="s">
        <v>126</v>
      </c>
      <c r="B162" s="39" t="s">
        <v>30</v>
      </c>
      <c r="C162" s="40" t="s">
        <v>127</v>
      </c>
      <c r="D162" s="30" t="s">
        <v>40</v>
      </c>
      <c r="E162" s="30">
        <f>E163+E164+E165+E167</f>
        <v>63684200.920000002</v>
      </c>
      <c r="F162" s="30" t="str">
        <f t="shared" si="2"/>
        <v>-</v>
      </c>
    </row>
    <row r="163" spans="1:6" ht="29.45" customHeight="1" x14ac:dyDescent="0.2">
      <c r="A163" s="38" t="s">
        <v>676</v>
      </c>
      <c r="B163" s="39" t="s">
        <v>30</v>
      </c>
      <c r="C163" s="29" t="s">
        <v>633</v>
      </c>
      <c r="D163" s="30" t="s">
        <v>40</v>
      </c>
      <c r="E163" s="90">
        <v>467046.65</v>
      </c>
      <c r="F163" s="30" t="s">
        <v>40</v>
      </c>
    </row>
    <row r="164" spans="1:6" ht="29.45" customHeight="1" x14ac:dyDescent="0.2">
      <c r="A164" s="38" t="s">
        <v>676</v>
      </c>
      <c r="B164" s="39" t="s">
        <v>30</v>
      </c>
      <c r="C164" s="29" t="s">
        <v>634</v>
      </c>
      <c r="D164" s="30" t="s">
        <v>40</v>
      </c>
      <c r="E164" s="90">
        <v>166375.44</v>
      </c>
      <c r="F164" s="30" t="s">
        <v>40</v>
      </c>
    </row>
    <row r="165" spans="1:6" ht="36" customHeight="1" x14ac:dyDescent="0.2">
      <c r="A165" s="38" t="s">
        <v>702</v>
      </c>
      <c r="B165" s="39" t="s">
        <v>30</v>
      </c>
      <c r="C165" s="29" t="s">
        <v>701</v>
      </c>
      <c r="D165" s="30" t="s">
        <v>40</v>
      </c>
      <c r="E165" s="30">
        <v>234528.83</v>
      </c>
      <c r="F165" s="30"/>
    </row>
    <row r="166" spans="1:6" ht="18" customHeight="1" x14ac:dyDescent="0.2">
      <c r="A166" s="41" t="s">
        <v>802</v>
      </c>
      <c r="B166" s="48" t="s">
        <v>30</v>
      </c>
      <c r="C166" s="69" t="s">
        <v>794</v>
      </c>
      <c r="D166" s="30" t="s">
        <v>40</v>
      </c>
      <c r="E166" s="30">
        <f>E167</f>
        <v>62816250</v>
      </c>
      <c r="F166" s="30"/>
    </row>
    <row r="167" spans="1:6" ht="21" customHeight="1" x14ac:dyDescent="0.2">
      <c r="A167" s="38" t="s">
        <v>128</v>
      </c>
      <c r="B167" s="39" t="s">
        <v>30</v>
      </c>
      <c r="C167" s="40" t="s">
        <v>129</v>
      </c>
      <c r="D167" s="30" t="s">
        <v>40</v>
      </c>
      <c r="E167" s="90">
        <v>62816250</v>
      </c>
      <c r="F167" s="30" t="str">
        <f t="shared" ref="F167:F178" si="3">IF(OR(D167="-",IF(E167="-",0,E167)&gt;=IF(D167="-",0,D167)),"-",IF(D167="-",0,D167)-IF(E167="-",0,E167))</f>
        <v>-</v>
      </c>
    </row>
    <row r="168" spans="1:6" ht="21.6" customHeight="1" x14ac:dyDescent="0.2">
      <c r="A168" s="41" t="s">
        <v>801</v>
      </c>
      <c r="B168" s="39"/>
      <c r="C168" s="43" t="s">
        <v>792</v>
      </c>
      <c r="D168" s="30"/>
      <c r="E168" s="90">
        <f>E169</f>
        <v>3090000</v>
      </c>
      <c r="F168" s="30"/>
    </row>
    <row r="169" spans="1:6" ht="53.45" customHeight="1" x14ac:dyDescent="0.2">
      <c r="A169" s="38" t="s">
        <v>800</v>
      </c>
      <c r="B169" s="39" t="s">
        <v>30</v>
      </c>
      <c r="C169" s="40" t="s">
        <v>791</v>
      </c>
      <c r="D169" s="30"/>
      <c r="E169" s="90">
        <f>E170</f>
        <v>3090000</v>
      </c>
      <c r="F169" s="30"/>
    </row>
    <row r="170" spans="1:6" ht="45.6" customHeight="1" x14ac:dyDescent="0.2">
      <c r="A170" s="38" t="s">
        <v>799</v>
      </c>
      <c r="B170" s="39" t="s">
        <v>30</v>
      </c>
      <c r="C170" s="40" t="s">
        <v>790</v>
      </c>
      <c r="D170" s="30"/>
      <c r="E170" s="90">
        <v>3090000</v>
      </c>
      <c r="F170" s="30"/>
    </row>
    <row r="171" spans="1:6" s="31" customFormat="1" ht="24.6" customHeight="1" x14ac:dyDescent="0.2">
      <c r="A171" s="41" t="s">
        <v>825</v>
      </c>
      <c r="B171" s="42" t="s">
        <v>30</v>
      </c>
      <c r="C171" s="43" t="s">
        <v>826</v>
      </c>
      <c r="D171" s="44" t="s">
        <v>40</v>
      </c>
      <c r="E171" s="44">
        <f>E172</f>
        <v>33900</v>
      </c>
      <c r="F171" s="44" t="str">
        <f t="shared" si="3"/>
        <v>-</v>
      </c>
    </row>
    <row r="172" spans="1:6" ht="22.15" customHeight="1" x14ac:dyDescent="0.2">
      <c r="A172" s="38" t="s">
        <v>830</v>
      </c>
      <c r="B172" s="39" t="s">
        <v>30</v>
      </c>
      <c r="C172" s="40" t="s">
        <v>827</v>
      </c>
      <c r="D172" s="30" t="s">
        <v>40</v>
      </c>
      <c r="E172" s="30">
        <f>E173</f>
        <v>33900</v>
      </c>
      <c r="F172" s="30" t="str">
        <f t="shared" si="3"/>
        <v>-</v>
      </c>
    </row>
    <row r="173" spans="1:6" ht="37.9" customHeight="1" x14ac:dyDescent="0.2">
      <c r="A173" s="38" t="s">
        <v>831</v>
      </c>
      <c r="B173" s="39" t="s">
        <v>30</v>
      </c>
      <c r="C173" s="40" t="s">
        <v>828</v>
      </c>
      <c r="D173" s="30" t="s">
        <v>40</v>
      </c>
      <c r="E173" s="30">
        <f>E174</f>
        <v>33900</v>
      </c>
      <c r="F173" s="30" t="str">
        <f t="shared" si="3"/>
        <v>-</v>
      </c>
    </row>
    <row r="174" spans="1:6" ht="37.15" customHeight="1" x14ac:dyDescent="0.2">
      <c r="A174" s="38" t="s">
        <v>831</v>
      </c>
      <c r="B174" s="39" t="s">
        <v>30</v>
      </c>
      <c r="C174" s="40" t="s">
        <v>829</v>
      </c>
      <c r="D174" s="30" t="s">
        <v>40</v>
      </c>
      <c r="E174" s="90">
        <v>33900</v>
      </c>
      <c r="F174" s="30" t="s">
        <v>40</v>
      </c>
    </row>
    <row r="175" spans="1:6" ht="57.6" customHeight="1" x14ac:dyDescent="0.2">
      <c r="A175" s="38" t="s">
        <v>832</v>
      </c>
      <c r="B175" s="39" t="s">
        <v>30</v>
      </c>
      <c r="C175" s="43" t="s">
        <v>834</v>
      </c>
      <c r="D175" s="30"/>
      <c r="E175" s="44">
        <f>E178</f>
        <v>902</v>
      </c>
      <c r="F175" s="30" t="s">
        <v>40</v>
      </c>
    </row>
    <row r="176" spans="1:6" ht="31.15" customHeight="1" x14ac:dyDescent="0.2">
      <c r="A176" s="38" t="s">
        <v>837</v>
      </c>
      <c r="B176" s="39" t="s">
        <v>30</v>
      </c>
      <c r="C176" s="40" t="s">
        <v>835</v>
      </c>
      <c r="D176" s="30"/>
      <c r="E176" s="44">
        <f>E177</f>
        <v>902</v>
      </c>
      <c r="F176" s="30"/>
    </row>
    <row r="177" spans="1:6" ht="41.45" customHeight="1" x14ac:dyDescent="0.2">
      <c r="A177" s="38" t="s">
        <v>838</v>
      </c>
      <c r="B177" s="39" t="s">
        <v>30</v>
      </c>
      <c r="C177" s="40" t="s">
        <v>836</v>
      </c>
      <c r="D177" s="30"/>
      <c r="E177" s="44">
        <f>E178</f>
        <v>902</v>
      </c>
      <c r="F177" s="30"/>
    </row>
    <row r="178" spans="1:6" ht="41.45" customHeight="1" x14ac:dyDescent="0.2">
      <c r="A178" s="38" t="s">
        <v>860</v>
      </c>
      <c r="B178" s="39" t="s">
        <v>30</v>
      </c>
      <c r="C178" s="84" t="s">
        <v>833</v>
      </c>
      <c r="D178" s="30" t="s">
        <v>40</v>
      </c>
      <c r="E178" s="30">
        <v>902</v>
      </c>
      <c r="F178" s="30" t="str">
        <f t="shared" si="3"/>
        <v>-</v>
      </c>
    </row>
    <row r="179" spans="1:6" ht="40.15" customHeight="1" x14ac:dyDescent="0.2">
      <c r="A179" s="65"/>
      <c r="B179" s="66"/>
      <c r="C179" s="67"/>
      <c r="D179" s="68"/>
      <c r="E179" s="68"/>
      <c r="F179" s="68"/>
    </row>
    <row r="180" spans="1:6" ht="12.75" customHeight="1" x14ac:dyDescent="0.2">
      <c r="A180" s="32"/>
      <c r="B180" s="24"/>
      <c r="C180" s="60"/>
      <c r="D180" s="76"/>
      <c r="E180" s="76"/>
      <c r="F180" s="36"/>
    </row>
  </sheetData>
  <mergeCells count="17">
    <mergeCell ref="E1:F1"/>
    <mergeCell ref="E2:F2"/>
    <mergeCell ref="E3:F3"/>
    <mergeCell ref="E4:F4"/>
    <mergeCell ref="E5:F5"/>
    <mergeCell ref="B17:B23"/>
    <mergeCell ref="D17:D23"/>
    <mergeCell ref="C17:C23"/>
    <mergeCell ref="A17:A23"/>
    <mergeCell ref="F17:F23"/>
    <mergeCell ref="E17:E23"/>
    <mergeCell ref="A16:D16"/>
    <mergeCell ref="A7:D7"/>
    <mergeCell ref="A10:D10"/>
    <mergeCell ref="A8:D8"/>
    <mergeCell ref="B12:D12"/>
    <mergeCell ref="B13:D13"/>
  </mergeCells>
  <conditionalFormatting sqref="F27 F29 F31 F33 F35 F37:F38 F40 F42 F44 F46 F48:F53 F55 F63 F65 F67 F69 F72 F74 F76 F78 F80 F82 F84 F86 F88 F90 F92 F94:F97 F99 F101 F103 F105:F110 F134 F136 F138 F141 F143 F145 F147 F112:F115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2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8"/>
  <sheetViews>
    <sheetView showGridLines="0" view="pageBreakPreview" topLeftCell="A180" zoomScale="90" zoomScaleNormal="130" zoomScaleSheetLayoutView="90" workbookViewId="0">
      <selection activeCell="C195" sqref="C195"/>
    </sheetView>
  </sheetViews>
  <sheetFormatPr defaultColWidth="9.140625" defaultRowHeight="12.75" customHeight="1" x14ac:dyDescent="0.2"/>
  <cols>
    <col min="1" max="1" width="31.7109375" style="35" customWidth="1"/>
    <col min="2" max="2" width="4.28515625" style="77" customWidth="1"/>
    <col min="3" max="3" width="22.7109375" style="77" customWidth="1"/>
    <col min="4" max="4" width="18.85546875" style="104" customWidth="1"/>
    <col min="5" max="6" width="18.7109375" style="104" customWidth="1"/>
    <col min="7" max="16384" width="9.140625" style="5"/>
  </cols>
  <sheetData>
    <row r="2" spans="1:6" ht="15" customHeight="1" x14ac:dyDescent="0.25">
      <c r="A2" s="105" t="s">
        <v>130</v>
      </c>
      <c r="B2" s="105"/>
      <c r="C2" s="105"/>
      <c r="D2" s="105"/>
      <c r="E2" s="75"/>
      <c r="F2" s="88" t="s">
        <v>131</v>
      </c>
    </row>
    <row r="3" spans="1:6" ht="13.5" customHeight="1" x14ac:dyDescent="0.2">
      <c r="A3" s="32"/>
      <c r="B3" s="78"/>
      <c r="C3" s="72"/>
      <c r="D3" s="88"/>
      <c r="E3" s="88"/>
      <c r="F3" s="88"/>
    </row>
    <row r="4" spans="1:6" ht="10.15" customHeight="1" x14ac:dyDescent="0.2">
      <c r="A4" s="116" t="s">
        <v>20</v>
      </c>
      <c r="B4" s="115" t="s">
        <v>21</v>
      </c>
      <c r="C4" s="115" t="s">
        <v>132</v>
      </c>
      <c r="D4" s="111" t="s">
        <v>23</v>
      </c>
      <c r="E4" s="117" t="s">
        <v>24</v>
      </c>
      <c r="F4" s="111" t="s">
        <v>25</v>
      </c>
    </row>
    <row r="5" spans="1:6" ht="5.45" customHeight="1" x14ac:dyDescent="0.2">
      <c r="A5" s="116"/>
      <c r="B5" s="115"/>
      <c r="C5" s="115"/>
      <c r="D5" s="111"/>
      <c r="E5" s="117"/>
      <c r="F5" s="111"/>
    </row>
    <row r="6" spans="1:6" ht="9.6" customHeight="1" x14ac:dyDescent="0.2">
      <c r="A6" s="116"/>
      <c r="B6" s="115"/>
      <c r="C6" s="115"/>
      <c r="D6" s="111"/>
      <c r="E6" s="117"/>
      <c r="F6" s="111"/>
    </row>
    <row r="7" spans="1:6" ht="6" customHeight="1" x14ac:dyDescent="0.2">
      <c r="A7" s="116"/>
      <c r="B7" s="115"/>
      <c r="C7" s="115"/>
      <c r="D7" s="111"/>
      <c r="E7" s="117"/>
      <c r="F7" s="111"/>
    </row>
    <row r="8" spans="1:6" ht="6.6" customHeight="1" x14ac:dyDescent="0.2">
      <c r="A8" s="116"/>
      <c r="B8" s="115"/>
      <c r="C8" s="115"/>
      <c r="D8" s="111"/>
      <c r="E8" s="117"/>
      <c r="F8" s="111"/>
    </row>
    <row r="9" spans="1:6" ht="10.9" customHeight="1" x14ac:dyDescent="0.2">
      <c r="A9" s="116"/>
      <c r="B9" s="115"/>
      <c r="C9" s="115"/>
      <c r="D9" s="111"/>
      <c r="E9" s="117"/>
      <c r="F9" s="111"/>
    </row>
    <row r="10" spans="1:6" ht="4.1500000000000004" hidden="1" customHeight="1" x14ac:dyDescent="0.2">
      <c r="A10" s="116"/>
      <c r="B10" s="115"/>
      <c r="C10" s="94"/>
      <c r="D10" s="111"/>
      <c r="E10" s="81"/>
      <c r="F10" s="82"/>
    </row>
    <row r="11" spans="1:6" ht="13.15" hidden="1" customHeight="1" x14ac:dyDescent="0.2">
      <c r="A11" s="116"/>
      <c r="B11" s="115"/>
      <c r="C11" s="94"/>
      <c r="D11" s="111"/>
      <c r="E11" s="81"/>
      <c r="F11" s="82"/>
    </row>
    <row r="12" spans="1:6" ht="13.5" customHeight="1" x14ac:dyDescent="0.2">
      <c r="A12" s="37">
        <v>1</v>
      </c>
      <c r="B12" s="95">
        <v>2</v>
      </c>
      <c r="C12" s="95">
        <v>3</v>
      </c>
      <c r="D12" s="82" t="s">
        <v>26</v>
      </c>
      <c r="E12" s="82" t="s">
        <v>27</v>
      </c>
      <c r="F12" s="82" t="s">
        <v>28</v>
      </c>
    </row>
    <row r="13" spans="1:6" x14ac:dyDescent="0.2">
      <c r="A13" s="41" t="s">
        <v>133</v>
      </c>
      <c r="B13" s="96" t="s">
        <v>134</v>
      </c>
      <c r="C13" s="87" t="s">
        <v>135</v>
      </c>
      <c r="D13" s="99">
        <f>D15+D115+D142+D177+D211+D278+D308+D361+D381</f>
        <v>633786117.53999996</v>
      </c>
      <c r="E13" s="99">
        <f>E15+E115+E142+E177+E211+E278+E308+E361+E381</f>
        <v>143993602.29000002</v>
      </c>
      <c r="F13" s="99">
        <f>D13-E13</f>
        <v>489792515.24999994</v>
      </c>
    </row>
    <row r="14" spans="1:6" x14ac:dyDescent="0.2">
      <c r="A14" s="92" t="s">
        <v>32</v>
      </c>
      <c r="B14" s="80"/>
      <c r="C14" s="97"/>
      <c r="D14" s="97"/>
      <c r="E14" s="97"/>
      <c r="F14" s="97"/>
    </row>
    <row r="15" spans="1:6" ht="30" customHeight="1" x14ac:dyDescent="0.2">
      <c r="A15" s="41" t="s">
        <v>136</v>
      </c>
      <c r="B15" s="96" t="s">
        <v>134</v>
      </c>
      <c r="C15" s="87" t="s">
        <v>137</v>
      </c>
      <c r="D15" s="99">
        <f>D16+D25+D34+D30</f>
        <v>99678742.289999992</v>
      </c>
      <c r="E15" s="99">
        <f>E16+E25+E34+E30</f>
        <v>23219085.810000006</v>
      </c>
      <c r="F15" s="100">
        <f>D15-E15</f>
        <v>76459656.479999989</v>
      </c>
    </row>
    <row r="16" spans="1:6" ht="72.75" customHeight="1" x14ac:dyDescent="0.2">
      <c r="A16" s="38" t="s">
        <v>138</v>
      </c>
      <c r="B16" s="98" t="s">
        <v>134</v>
      </c>
      <c r="C16" s="86" t="s">
        <v>139</v>
      </c>
      <c r="D16" s="100">
        <f>D17+FIO</f>
        <v>82137910.929999992</v>
      </c>
      <c r="E16" s="100">
        <f>E17+E21</f>
        <v>20904369.380000003</v>
      </c>
      <c r="F16" s="100">
        <f t="shared" ref="F16:F86" si="0">D16-E16</f>
        <v>61233541.54999999</v>
      </c>
    </row>
    <row r="17" spans="1:6" ht="27.6" customHeight="1" x14ac:dyDescent="0.2">
      <c r="A17" s="38" t="s">
        <v>140</v>
      </c>
      <c r="B17" s="98" t="s">
        <v>134</v>
      </c>
      <c r="C17" s="86" t="s">
        <v>141</v>
      </c>
      <c r="D17" s="100">
        <f>D18+D19+D20</f>
        <v>15013021.6</v>
      </c>
      <c r="E17" s="100">
        <f t="shared" ref="E17" si="1">E18+E19+E20</f>
        <v>4357003.8100000005</v>
      </c>
      <c r="F17" s="100">
        <f t="shared" si="0"/>
        <v>10656017.789999999</v>
      </c>
    </row>
    <row r="18" spans="1:6" x14ac:dyDescent="0.2">
      <c r="A18" s="38" t="s">
        <v>142</v>
      </c>
      <c r="B18" s="98" t="s">
        <v>134</v>
      </c>
      <c r="C18" s="86" t="s">
        <v>143</v>
      </c>
      <c r="D18" s="100">
        <f>D101</f>
        <v>12419274.41</v>
      </c>
      <c r="E18" s="100">
        <f>E101</f>
        <v>3011185.56</v>
      </c>
      <c r="F18" s="100">
        <f t="shared" si="0"/>
        <v>9408088.8499999996</v>
      </c>
    </row>
    <row r="19" spans="1:6" ht="27" customHeight="1" x14ac:dyDescent="0.2">
      <c r="A19" s="38" t="s">
        <v>144</v>
      </c>
      <c r="B19" s="98" t="s">
        <v>134</v>
      </c>
      <c r="C19" s="86" t="s">
        <v>145</v>
      </c>
      <c r="D19" s="100">
        <f>D102</f>
        <v>296284.84999999998</v>
      </c>
      <c r="E19" s="100">
        <f t="shared" ref="E19" si="2">E102</f>
        <v>204103.85</v>
      </c>
      <c r="F19" s="100">
        <f t="shared" si="0"/>
        <v>92180.999999999971</v>
      </c>
    </row>
    <row r="20" spans="1:6" ht="49.9" customHeight="1" x14ac:dyDescent="0.2">
      <c r="A20" s="38" t="s">
        <v>146</v>
      </c>
      <c r="B20" s="98" t="s">
        <v>134</v>
      </c>
      <c r="C20" s="86" t="s">
        <v>147</v>
      </c>
      <c r="D20" s="100">
        <f>D103</f>
        <v>2297462.34</v>
      </c>
      <c r="E20" s="100">
        <f t="shared" ref="E20" si="3">E103</f>
        <v>1141714.3999999999</v>
      </c>
      <c r="F20" s="100">
        <f t="shared" si="0"/>
        <v>1155747.94</v>
      </c>
    </row>
    <row r="21" spans="1:6" ht="33.6" customHeight="1" x14ac:dyDescent="0.2">
      <c r="A21" s="38" t="s">
        <v>148</v>
      </c>
      <c r="B21" s="98" t="s">
        <v>134</v>
      </c>
      <c r="C21" s="86" t="s">
        <v>149</v>
      </c>
      <c r="D21" s="100">
        <f>D22+D23+D24</f>
        <v>67124889.329999998</v>
      </c>
      <c r="E21" s="100">
        <f>E22+E23+E24</f>
        <v>16547365.57</v>
      </c>
      <c r="F21" s="100">
        <f t="shared" si="0"/>
        <v>50577523.759999998</v>
      </c>
    </row>
    <row r="22" spans="1:6" ht="33" customHeight="1" x14ac:dyDescent="0.2">
      <c r="A22" s="38" t="s">
        <v>150</v>
      </c>
      <c r="B22" s="98" t="s">
        <v>134</v>
      </c>
      <c r="C22" s="86" t="s">
        <v>151</v>
      </c>
      <c r="D22" s="100">
        <f>D45+D58+D76</f>
        <v>55992640.890000001</v>
      </c>
      <c r="E22" s="100">
        <f>E45+E58+E76</f>
        <v>12778476.49</v>
      </c>
      <c r="F22" s="100">
        <f t="shared" si="0"/>
        <v>43214164.399999999</v>
      </c>
    </row>
    <row r="23" spans="1:6" ht="43.15" customHeight="1" x14ac:dyDescent="0.2">
      <c r="A23" s="38" t="s">
        <v>152</v>
      </c>
      <c r="B23" s="98" t="s">
        <v>134</v>
      </c>
      <c r="C23" s="86" t="s">
        <v>153</v>
      </c>
      <c r="D23" s="100">
        <f>D46+D51+D59+D77</f>
        <v>389827.7</v>
      </c>
      <c r="E23" s="100">
        <f>E46+E51+E59+E77</f>
        <v>98746.95</v>
      </c>
      <c r="F23" s="100">
        <f t="shared" si="0"/>
        <v>291080.75</v>
      </c>
    </row>
    <row r="24" spans="1:6" ht="51.75" customHeight="1" x14ac:dyDescent="0.2">
      <c r="A24" s="38" t="s">
        <v>154</v>
      </c>
      <c r="B24" s="98" t="s">
        <v>134</v>
      </c>
      <c r="C24" s="86" t="s">
        <v>155</v>
      </c>
      <c r="D24" s="100">
        <f>D47+D60+D78</f>
        <v>10742420.74</v>
      </c>
      <c r="E24" s="100">
        <f>E47+E60+E78</f>
        <v>3670142.13</v>
      </c>
      <c r="F24" s="100">
        <f t="shared" si="0"/>
        <v>7072278.6100000003</v>
      </c>
    </row>
    <row r="25" spans="1:6" ht="44.25" customHeight="1" x14ac:dyDescent="0.2">
      <c r="A25" s="38" t="s">
        <v>156</v>
      </c>
      <c r="B25" s="98" t="s">
        <v>134</v>
      </c>
      <c r="C25" s="86" t="s">
        <v>157</v>
      </c>
      <c r="D25" s="100">
        <f>D26</f>
        <v>15970008.34</v>
      </c>
      <c r="E25" s="100">
        <f t="shared" ref="E25" si="4">E26</f>
        <v>1909615.94</v>
      </c>
      <c r="F25" s="100">
        <f t="shared" si="0"/>
        <v>14060392.4</v>
      </c>
    </row>
    <row r="26" spans="1:6" ht="36" customHeight="1" x14ac:dyDescent="0.2">
      <c r="A26" s="38" t="s">
        <v>158</v>
      </c>
      <c r="B26" s="98" t="s">
        <v>134</v>
      </c>
      <c r="C26" s="86" t="s">
        <v>159</v>
      </c>
      <c r="D26" s="100">
        <f>D27+D28+D29</f>
        <v>15970008.34</v>
      </c>
      <c r="E26" s="100">
        <f>E27+E28+E29</f>
        <v>1909615.94</v>
      </c>
      <c r="F26" s="100">
        <f t="shared" si="0"/>
        <v>14060392.4</v>
      </c>
    </row>
    <row r="27" spans="1:6" ht="39.75" customHeight="1" x14ac:dyDescent="0.2">
      <c r="A27" s="38" t="s">
        <v>160</v>
      </c>
      <c r="B27" s="98" t="s">
        <v>134</v>
      </c>
      <c r="C27" s="86" t="s">
        <v>161</v>
      </c>
      <c r="D27" s="100">
        <f>D63+D81+D106</f>
        <v>2871503.39</v>
      </c>
      <c r="E27" s="100">
        <f>E63+E81+E106</f>
        <v>249885.63</v>
      </c>
      <c r="F27" s="100">
        <f t="shared" si="0"/>
        <v>2621617.7600000002</v>
      </c>
    </row>
    <row r="28" spans="1:6" x14ac:dyDescent="0.2">
      <c r="A28" s="38" t="s">
        <v>162</v>
      </c>
      <c r="B28" s="98" t="s">
        <v>134</v>
      </c>
      <c r="C28" s="86" t="s">
        <v>163</v>
      </c>
      <c r="D28" s="100">
        <f>D54+D64+D82+D107+D94</f>
        <v>10466394.039999999</v>
      </c>
      <c r="E28" s="100">
        <f>E64+E107+E82+E94</f>
        <v>1214925.08</v>
      </c>
      <c r="F28" s="100">
        <f t="shared" si="0"/>
        <v>9251468.959999999</v>
      </c>
    </row>
    <row r="29" spans="1:6" ht="26.45" customHeight="1" x14ac:dyDescent="0.2">
      <c r="A29" s="38" t="s">
        <v>787</v>
      </c>
      <c r="B29" s="98" t="s">
        <v>134</v>
      </c>
      <c r="C29" s="86" t="s">
        <v>784</v>
      </c>
      <c r="D29" s="100">
        <f>D65</f>
        <v>2632110.91</v>
      </c>
      <c r="E29" s="100">
        <f t="shared" ref="E29:F29" si="5">E65</f>
        <v>444805.23</v>
      </c>
      <c r="F29" s="100">
        <f t="shared" si="5"/>
        <v>2187305.6800000002</v>
      </c>
    </row>
    <row r="30" spans="1:6" ht="25.9" customHeight="1" x14ac:dyDescent="0.2">
      <c r="A30" s="38" t="s">
        <v>438</v>
      </c>
      <c r="B30" s="98" t="s">
        <v>134</v>
      </c>
      <c r="C30" s="86" t="s">
        <v>632</v>
      </c>
      <c r="D30" s="100">
        <f>D83+D108</f>
        <v>282674.27</v>
      </c>
      <c r="E30" s="100">
        <f>E83+E108</f>
        <v>183140.3</v>
      </c>
      <c r="F30" s="100">
        <f t="shared" si="0"/>
        <v>99533.97000000003</v>
      </c>
    </row>
    <row r="31" spans="1:6" ht="34.15" customHeight="1" x14ac:dyDescent="0.2">
      <c r="A31" s="38" t="s">
        <v>444</v>
      </c>
      <c r="B31" s="98" t="s">
        <v>134</v>
      </c>
      <c r="C31" s="86" t="s">
        <v>816</v>
      </c>
      <c r="D31" s="100">
        <f>D84</f>
        <v>279024.27</v>
      </c>
      <c r="E31" s="100">
        <f>E84</f>
        <v>179490.3</v>
      </c>
      <c r="F31" s="100">
        <f t="shared" si="0"/>
        <v>99533.97000000003</v>
      </c>
    </row>
    <row r="32" spans="1:6" ht="34.15" customHeight="1" x14ac:dyDescent="0.2">
      <c r="A32" s="38" t="s">
        <v>446</v>
      </c>
      <c r="B32" s="98" t="s">
        <v>134</v>
      </c>
      <c r="C32" s="86" t="s">
        <v>817</v>
      </c>
      <c r="D32" s="100">
        <f>D85</f>
        <v>279024.27</v>
      </c>
      <c r="E32" s="100">
        <f>E85</f>
        <v>179490.3</v>
      </c>
      <c r="F32" s="100">
        <f t="shared" si="0"/>
        <v>99533.97000000003</v>
      </c>
    </row>
    <row r="33" spans="1:6" ht="21.6" customHeight="1" x14ac:dyDescent="0.2">
      <c r="A33" s="93" t="s">
        <v>450</v>
      </c>
      <c r="B33" s="98" t="s">
        <v>134</v>
      </c>
      <c r="C33" s="86" t="s">
        <v>818</v>
      </c>
      <c r="D33" s="100">
        <f>D109</f>
        <v>3650</v>
      </c>
      <c r="E33" s="100">
        <f>E109</f>
        <v>3650</v>
      </c>
      <c r="F33" s="100">
        <f t="shared" si="0"/>
        <v>0</v>
      </c>
    </row>
    <row r="34" spans="1:6" ht="17.45" customHeight="1" x14ac:dyDescent="0.2">
      <c r="A34" s="38" t="s">
        <v>164</v>
      </c>
      <c r="B34" s="98" t="s">
        <v>134</v>
      </c>
      <c r="C34" s="86" t="s">
        <v>165</v>
      </c>
      <c r="D34" s="100">
        <f>D35+D37+D41</f>
        <v>1288148.75</v>
      </c>
      <c r="E34" s="100">
        <f>E35+E37</f>
        <v>221960.19</v>
      </c>
      <c r="F34" s="100">
        <f t="shared" si="0"/>
        <v>1066188.56</v>
      </c>
    </row>
    <row r="35" spans="1:6" ht="21" customHeight="1" x14ac:dyDescent="0.2">
      <c r="A35" s="38" t="s">
        <v>166</v>
      </c>
      <c r="B35" s="98" t="s">
        <v>134</v>
      </c>
      <c r="C35" s="86" t="s">
        <v>167</v>
      </c>
      <c r="D35" s="100">
        <f>D36</f>
        <v>100000</v>
      </c>
      <c r="E35" s="100">
        <f t="shared" ref="E35" si="6">E36</f>
        <v>20336.599999999999</v>
      </c>
      <c r="F35" s="100">
        <f t="shared" si="0"/>
        <v>79663.399999999994</v>
      </c>
    </row>
    <row r="36" spans="1:6" ht="37.15" customHeight="1" x14ac:dyDescent="0.2">
      <c r="A36" s="38" t="s">
        <v>168</v>
      </c>
      <c r="B36" s="98" t="s">
        <v>134</v>
      </c>
      <c r="C36" s="86" t="s">
        <v>169</v>
      </c>
      <c r="D36" s="100">
        <f>D68</f>
        <v>100000</v>
      </c>
      <c r="E36" s="100">
        <f>E68</f>
        <v>20336.599999999999</v>
      </c>
      <c r="F36" s="100">
        <f t="shared" si="0"/>
        <v>79663.399999999994</v>
      </c>
    </row>
    <row r="37" spans="1:6" ht="27.6" customHeight="1" x14ac:dyDescent="0.2">
      <c r="A37" s="38" t="s">
        <v>170</v>
      </c>
      <c r="B37" s="98" t="s">
        <v>134</v>
      </c>
      <c r="C37" s="86" t="s">
        <v>171</v>
      </c>
      <c r="D37" s="100">
        <f>D69+D87+D111</f>
        <v>466448.75</v>
      </c>
      <c r="E37" s="100">
        <f>E69+E87+E111</f>
        <v>201623.59</v>
      </c>
      <c r="F37" s="100">
        <f t="shared" si="0"/>
        <v>264825.16000000003</v>
      </c>
    </row>
    <row r="38" spans="1:6" ht="30" customHeight="1" x14ac:dyDescent="0.2">
      <c r="A38" s="38" t="s">
        <v>172</v>
      </c>
      <c r="B38" s="98" t="s">
        <v>134</v>
      </c>
      <c r="C38" s="86" t="s">
        <v>173</v>
      </c>
      <c r="D38" s="100">
        <f>D70+D88+D112</f>
        <v>5275</v>
      </c>
      <c r="E38" s="100">
        <f>E88+E112</f>
        <v>400</v>
      </c>
      <c r="F38" s="100">
        <f t="shared" si="0"/>
        <v>4875</v>
      </c>
    </row>
    <row r="39" spans="1:6" ht="19.149999999999999" customHeight="1" x14ac:dyDescent="0.2">
      <c r="A39" s="38" t="s">
        <v>174</v>
      </c>
      <c r="B39" s="98" t="s">
        <v>134</v>
      </c>
      <c r="C39" s="86" t="s">
        <v>175</v>
      </c>
      <c r="D39" s="100">
        <f>D71+D89+D113</f>
        <v>175173.75</v>
      </c>
      <c r="E39" s="100">
        <f>E71+E89+E113</f>
        <v>28020</v>
      </c>
      <c r="F39" s="100">
        <f t="shared" si="0"/>
        <v>147153.75</v>
      </c>
    </row>
    <row r="40" spans="1:6" ht="22.9" customHeight="1" x14ac:dyDescent="0.2">
      <c r="A40" s="38" t="s">
        <v>176</v>
      </c>
      <c r="B40" s="98" t="s">
        <v>134</v>
      </c>
      <c r="C40" s="86" t="s">
        <v>177</v>
      </c>
      <c r="D40" s="100">
        <f>D72+D90+D114</f>
        <v>286000</v>
      </c>
      <c r="E40" s="100">
        <f>E72+E90+E114</f>
        <v>173203.59</v>
      </c>
      <c r="F40" s="100">
        <f t="shared" si="0"/>
        <v>112796.41</v>
      </c>
    </row>
    <row r="41" spans="1:6" ht="21" customHeight="1" x14ac:dyDescent="0.2">
      <c r="A41" s="38" t="s">
        <v>178</v>
      </c>
      <c r="B41" s="98" t="s">
        <v>134</v>
      </c>
      <c r="C41" s="86" t="s">
        <v>179</v>
      </c>
      <c r="D41" s="100">
        <f>D97</f>
        <v>721700</v>
      </c>
      <c r="E41" s="100">
        <v>0</v>
      </c>
      <c r="F41" s="100">
        <f t="shared" si="0"/>
        <v>721700</v>
      </c>
    </row>
    <row r="42" spans="1:6" ht="60" customHeight="1" x14ac:dyDescent="0.2">
      <c r="A42" s="41" t="s">
        <v>180</v>
      </c>
      <c r="B42" s="96" t="s">
        <v>134</v>
      </c>
      <c r="C42" s="87" t="s">
        <v>603</v>
      </c>
      <c r="D42" s="99">
        <f>D43</f>
        <v>2904799.23</v>
      </c>
      <c r="E42" s="99">
        <f t="shared" ref="E42" si="7">E43</f>
        <v>812099.66999999993</v>
      </c>
      <c r="F42" s="100">
        <f t="shared" si="0"/>
        <v>2092699.56</v>
      </c>
    </row>
    <row r="43" spans="1:6" ht="72" customHeight="1" x14ac:dyDescent="0.2">
      <c r="A43" s="38" t="s">
        <v>138</v>
      </c>
      <c r="B43" s="98" t="s">
        <v>134</v>
      </c>
      <c r="C43" s="86" t="s">
        <v>604</v>
      </c>
      <c r="D43" s="100">
        <f>D44</f>
        <v>2904799.23</v>
      </c>
      <c r="E43" s="100">
        <f>E44</f>
        <v>812099.66999999993</v>
      </c>
      <c r="F43" s="100">
        <f t="shared" si="0"/>
        <v>2092699.56</v>
      </c>
    </row>
    <row r="44" spans="1:6" ht="36.6" customHeight="1" x14ac:dyDescent="0.2">
      <c r="A44" s="38" t="s">
        <v>148</v>
      </c>
      <c r="B44" s="98" t="s">
        <v>134</v>
      </c>
      <c r="C44" s="86" t="s">
        <v>605</v>
      </c>
      <c r="D44" s="100">
        <f>D45+D46+D47</f>
        <v>2904799.23</v>
      </c>
      <c r="E44" s="100">
        <f>E45+E47</f>
        <v>812099.66999999993</v>
      </c>
      <c r="F44" s="100">
        <f t="shared" si="0"/>
        <v>2092699.56</v>
      </c>
    </row>
    <row r="45" spans="1:6" ht="29.45" customHeight="1" x14ac:dyDescent="0.2">
      <c r="A45" s="38" t="s">
        <v>150</v>
      </c>
      <c r="B45" s="98" t="s">
        <v>134</v>
      </c>
      <c r="C45" s="86" t="s">
        <v>607</v>
      </c>
      <c r="D45" s="101">
        <v>2547548.85</v>
      </c>
      <c r="E45" s="101">
        <v>655557.98</v>
      </c>
      <c r="F45" s="100">
        <f t="shared" si="0"/>
        <v>1891990.87</v>
      </c>
    </row>
    <row r="46" spans="1:6" ht="40.15" customHeight="1" x14ac:dyDescent="0.2">
      <c r="A46" s="38" t="s">
        <v>152</v>
      </c>
      <c r="B46" s="98" t="s">
        <v>134</v>
      </c>
      <c r="C46" s="86" t="s">
        <v>606</v>
      </c>
      <c r="D46" s="100">
        <v>18000</v>
      </c>
      <c r="E46" s="100">
        <v>0</v>
      </c>
      <c r="F46" s="100">
        <f t="shared" si="0"/>
        <v>18000</v>
      </c>
    </row>
    <row r="47" spans="1:6" ht="46.15" customHeight="1" x14ac:dyDescent="0.2">
      <c r="A47" s="38" t="s">
        <v>154</v>
      </c>
      <c r="B47" s="98" t="s">
        <v>134</v>
      </c>
      <c r="C47" s="86" t="s">
        <v>608</v>
      </c>
      <c r="D47" s="100">
        <v>339250.38</v>
      </c>
      <c r="E47" s="100">
        <v>156541.69</v>
      </c>
      <c r="F47" s="100">
        <f t="shared" si="0"/>
        <v>182708.69</v>
      </c>
    </row>
    <row r="48" spans="1:6" ht="54.75" customHeight="1" x14ac:dyDescent="0.2">
      <c r="A48" s="38" t="s">
        <v>180</v>
      </c>
      <c r="B48" s="98" t="s">
        <v>134</v>
      </c>
      <c r="C48" s="87" t="s">
        <v>611</v>
      </c>
      <c r="D48" s="99">
        <f>D50+D52</f>
        <v>50000</v>
      </c>
      <c r="E48" s="100">
        <v>0</v>
      </c>
      <c r="F48" s="100">
        <f t="shared" si="0"/>
        <v>50000</v>
      </c>
    </row>
    <row r="49" spans="1:6" ht="72.75" customHeight="1" x14ac:dyDescent="0.2">
      <c r="A49" s="38" t="s">
        <v>138</v>
      </c>
      <c r="B49" s="98" t="s">
        <v>134</v>
      </c>
      <c r="C49" s="86" t="s">
        <v>625</v>
      </c>
      <c r="D49" s="99">
        <f>D50</f>
        <v>5000</v>
      </c>
      <c r="E49" s="100">
        <v>0</v>
      </c>
      <c r="F49" s="100">
        <f t="shared" si="0"/>
        <v>5000</v>
      </c>
    </row>
    <row r="50" spans="1:6" ht="35.450000000000003" customHeight="1" x14ac:dyDescent="0.2">
      <c r="A50" s="38" t="s">
        <v>148</v>
      </c>
      <c r="B50" s="98" t="s">
        <v>134</v>
      </c>
      <c r="C50" s="86" t="s">
        <v>609</v>
      </c>
      <c r="D50" s="100">
        <f>D51</f>
        <v>5000</v>
      </c>
      <c r="E50" s="100">
        <v>0</v>
      </c>
      <c r="F50" s="100">
        <f t="shared" si="0"/>
        <v>5000</v>
      </c>
    </row>
    <row r="51" spans="1:6" ht="43.15" customHeight="1" x14ac:dyDescent="0.2">
      <c r="A51" s="38" t="s">
        <v>152</v>
      </c>
      <c r="B51" s="98" t="s">
        <v>134</v>
      </c>
      <c r="C51" s="86" t="s">
        <v>610</v>
      </c>
      <c r="D51" s="100">
        <v>5000</v>
      </c>
      <c r="E51" s="100">
        <v>0</v>
      </c>
      <c r="F51" s="100">
        <f t="shared" si="0"/>
        <v>5000</v>
      </c>
    </row>
    <row r="52" spans="1:6" ht="39.75" customHeight="1" x14ac:dyDescent="0.2">
      <c r="A52" s="38" t="s">
        <v>156</v>
      </c>
      <c r="B52" s="98" t="s">
        <v>134</v>
      </c>
      <c r="C52" s="86" t="s">
        <v>181</v>
      </c>
      <c r="D52" s="100">
        <v>45000</v>
      </c>
      <c r="E52" s="100">
        <v>0</v>
      </c>
      <c r="F52" s="100">
        <f t="shared" si="0"/>
        <v>45000</v>
      </c>
    </row>
    <row r="53" spans="1:6" ht="40.15" customHeight="1" x14ac:dyDescent="0.2">
      <c r="A53" s="38" t="s">
        <v>158</v>
      </c>
      <c r="B53" s="98" t="s">
        <v>134</v>
      </c>
      <c r="C53" s="86" t="s">
        <v>182</v>
      </c>
      <c r="D53" s="100">
        <v>45000</v>
      </c>
      <c r="E53" s="100">
        <v>0</v>
      </c>
      <c r="F53" s="100">
        <f t="shared" si="0"/>
        <v>45000</v>
      </c>
    </row>
    <row r="54" spans="1:6" ht="21.6" customHeight="1" x14ac:dyDescent="0.2">
      <c r="A54" s="38" t="s">
        <v>162</v>
      </c>
      <c r="B54" s="98" t="s">
        <v>134</v>
      </c>
      <c r="C54" s="86" t="s">
        <v>183</v>
      </c>
      <c r="D54" s="100">
        <v>45000</v>
      </c>
      <c r="E54" s="100">
        <v>0</v>
      </c>
      <c r="F54" s="100">
        <f t="shared" si="0"/>
        <v>45000</v>
      </c>
    </row>
    <row r="55" spans="1:6" ht="70.900000000000006" customHeight="1" x14ac:dyDescent="0.2">
      <c r="A55" s="41" t="s">
        <v>184</v>
      </c>
      <c r="B55" s="96" t="s">
        <v>134</v>
      </c>
      <c r="C55" s="87" t="s">
        <v>185</v>
      </c>
      <c r="D55" s="99">
        <f>D56+D61+D66</f>
        <v>63316469.269999996</v>
      </c>
      <c r="E55" s="99">
        <f>E56+E61+E66</f>
        <v>13248060.33</v>
      </c>
      <c r="F55" s="100">
        <f t="shared" si="0"/>
        <v>50068408.939999998</v>
      </c>
    </row>
    <row r="56" spans="1:6" ht="75" customHeight="1" x14ac:dyDescent="0.2">
      <c r="A56" s="38" t="s">
        <v>138</v>
      </c>
      <c r="B56" s="98" t="s">
        <v>134</v>
      </c>
      <c r="C56" s="86" t="s">
        <v>186</v>
      </c>
      <c r="D56" s="100">
        <f>D57</f>
        <v>54063304.019999996</v>
      </c>
      <c r="E56" s="100">
        <f t="shared" ref="E56" si="8">E57</f>
        <v>12423694</v>
      </c>
      <c r="F56" s="100">
        <f t="shared" si="0"/>
        <v>41639610.019999996</v>
      </c>
    </row>
    <row r="57" spans="1:6" ht="34.9" customHeight="1" x14ac:dyDescent="0.2">
      <c r="A57" s="38" t="s">
        <v>148</v>
      </c>
      <c r="B57" s="98" t="s">
        <v>134</v>
      </c>
      <c r="C57" s="86" t="s">
        <v>187</v>
      </c>
      <c r="D57" s="100">
        <f>D58+D59+D60</f>
        <v>54063304.019999996</v>
      </c>
      <c r="E57" s="100">
        <f t="shared" ref="E57" si="9">E58+E59+E60</f>
        <v>12423694</v>
      </c>
      <c r="F57" s="100">
        <f t="shared" si="0"/>
        <v>41639610.019999996</v>
      </c>
    </row>
    <row r="58" spans="1:6" ht="27.6" customHeight="1" x14ac:dyDescent="0.2">
      <c r="A58" s="38" t="s">
        <v>150</v>
      </c>
      <c r="B58" s="98" t="s">
        <v>134</v>
      </c>
      <c r="C58" s="86" t="s">
        <v>188</v>
      </c>
      <c r="D58" s="101">
        <v>44992552.759999998</v>
      </c>
      <c r="E58" s="101">
        <v>9772293.4900000002</v>
      </c>
      <c r="F58" s="100">
        <f t="shared" si="0"/>
        <v>35220259.269999996</v>
      </c>
    </row>
    <row r="59" spans="1:6" ht="45" customHeight="1" x14ac:dyDescent="0.2">
      <c r="A59" s="38" t="s">
        <v>152</v>
      </c>
      <c r="B59" s="98" t="s">
        <v>134</v>
      </c>
      <c r="C59" s="86" t="s">
        <v>189</v>
      </c>
      <c r="D59" s="100">
        <v>256700</v>
      </c>
      <c r="E59" s="101">
        <v>17809.25</v>
      </c>
      <c r="F59" s="100">
        <f t="shared" si="0"/>
        <v>238890.75</v>
      </c>
    </row>
    <row r="60" spans="1:6" ht="49.15" customHeight="1" x14ac:dyDescent="0.2">
      <c r="A60" s="38" t="s">
        <v>154</v>
      </c>
      <c r="B60" s="98" t="s">
        <v>134</v>
      </c>
      <c r="C60" s="86" t="s">
        <v>190</v>
      </c>
      <c r="D60" s="101">
        <v>8814051.2599999998</v>
      </c>
      <c r="E60" s="101">
        <v>2633591.2599999998</v>
      </c>
      <c r="F60" s="100">
        <f t="shared" si="0"/>
        <v>6180460</v>
      </c>
    </row>
    <row r="61" spans="1:6" ht="42" customHeight="1" x14ac:dyDescent="0.2">
      <c r="A61" s="38" t="s">
        <v>156</v>
      </c>
      <c r="B61" s="98" t="s">
        <v>134</v>
      </c>
      <c r="C61" s="86" t="s">
        <v>191</v>
      </c>
      <c r="D61" s="100">
        <f>D62</f>
        <v>8795265.25</v>
      </c>
      <c r="E61" s="100">
        <f t="shared" ref="E61" si="10">E62</f>
        <v>636197.73</v>
      </c>
      <c r="F61" s="100">
        <f t="shared" si="0"/>
        <v>8159067.5199999996</v>
      </c>
    </row>
    <row r="62" spans="1:6" ht="39" customHeight="1" x14ac:dyDescent="0.2">
      <c r="A62" s="38" t="s">
        <v>158</v>
      </c>
      <c r="B62" s="98" t="s">
        <v>134</v>
      </c>
      <c r="C62" s="86" t="s">
        <v>192</v>
      </c>
      <c r="D62" s="100">
        <f>D63+D64+D65</f>
        <v>8795265.25</v>
      </c>
      <c r="E62" s="100">
        <f>E63+E64+E65</f>
        <v>636197.73</v>
      </c>
      <c r="F62" s="100">
        <f t="shared" si="0"/>
        <v>8159067.5199999996</v>
      </c>
    </row>
    <row r="63" spans="1:6" ht="45" customHeight="1" x14ac:dyDescent="0.2">
      <c r="A63" s="38" t="s">
        <v>160</v>
      </c>
      <c r="B63" s="98" t="s">
        <v>134</v>
      </c>
      <c r="C63" s="86" t="s">
        <v>193</v>
      </c>
      <c r="D63" s="100">
        <v>2419845.39</v>
      </c>
      <c r="E63" s="101">
        <v>157345.64000000001</v>
      </c>
      <c r="F63" s="100">
        <f t="shared" si="0"/>
        <v>2262499.75</v>
      </c>
    </row>
    <row r="64" spans="1:6" ht="24" customHeight="1" x14ac:dyDescent="0.2">
      <c r="A64" s="38" t="s">
        <v>162</v>
      </c>
      <c r="B64" s="98" t="s">
        <v>134</v>
      </c>
      <c r="C64" s="86" t="s">
        <v>194</v>
      </c>
      <c r="D64" s="101">
        <v>3743308.95</v>
      </c>
      <c r="E64" s="101">
        <v>34046.86</v>
      </c>
      <c r="F64" s="100">
        <f t="shared" si="0"/>
        <v>3709262.0900000003</v>
      </c>
    </row>
    <row r="65" spans="1:6" ht="24" customHeight="1" x14ac:dyDescent="0.2">
      <c r="A65" s="38" t="s">
        <v>787</v>
      </c>
      <c r="B65" s="98" t="s">
        <v>134</v>
      </c>
      <c r="C65" s="86" t="s">
        <v>783</v>
      </c>
      <c r="D65" s="101">
        <v>2632110.91</v>
      </c>
      <c r="E65" s="100">
        <v>444805.23</v>
      </c>
      <c r="F65" s="100">
        <f t="shared" si="0"/>
        <v>2187305.6800000002</v>
      </c>
    </row>
    <row r="66" spans="1:6" ht="24" customHeight="1" x14ac:dyDescent="0.2">
      <c r="A66" s="38" t="s">
        <v>164</v>
      </c>
      <c r="B66" s="98" t="s">
        <v>134</v>
      </c>
      <c r="C66" s="86" t="s">
        <v>195</v>
      </c>
      <c r="D66" s="100">
        <f>D67+D69</f>
        <v>457900</v>
      </c>
      <c r="E66" s="100">
        <f t="shared" ref="E66" si="11">E67+E69</f>
        <v>188168.6</v>
      </c>
      <c r="F66" s="100">
        <f t="shared" si="0"/>
        <v>269731.40000000002</v>
      </c>
    </row>
    <row r="67" spans="1:6" ht="19.899999999999999" customHeight="1" x14ac:dyDescent="0.2">
      <c r="A67" s="38" t="s">
        <v>166</v>
      </c>
      <c r="B67" s="98" t="s">
        <v>134</v>
      </c>
      <c r="C67" s="86" t="s">
        <v>196</v>
      </c>
      <c r="D67" s="100">
        <f>D68</f>
        <v>100000</v>
      </c>
      <c r="E67" s="100">
        <f t="shared" ref="E67" si="12">E68</f>
        <v>20336.599999999999</v>
      </c>
      <c r="F67" s="100">
        <f t="shared" si="0"/>
        <v>79663.399999999994</v>
      </c>
    </row>
    <row r="68" spans="1:6" ht="36.6" customHeight="1" x14ac:dyDescent="0.2">
      <c r="A68" s="38" t="s">
        <v>168</v>
      </c>
      <c r="B68" s="98" t="s">
        <v>134</v>
      </c>
      <c r="C68" s="86" t="s">
        <v>197</v>
      </c>
      <c r="D68" s="101">
        <v>100000</v>
      </c>
      <c r="E68" s="101">
        <v>20336.599999999999</v>
      </c>
      <c r="F68" s="100">
        <f t="shared" si="0"/>
        <v>79663.399999999994</v>
      </c>
    </row>
    <row r="69" spans="1:6" ht="25.15" customHeight="1" x14ac:dyDescent="0.2">
      <c r="A69" s="38" t="s">
        <v>170</v>
      </c>
      <c r="B69" s="98" t="s">
        <v>134</v>
      </c>
      <c r="C69" s="86" t="s">
        <v>198</v>
      </c>
      <c r="D69" s="100">
        <f>D70+D71+D72</f>
        <v>357900</v>
      </c>
      <c r="E69" s="100">
        <v>167832</v>
      </c>
      <c r="F69" s="100">
        <f t="shared" si="0"/>
        <v>190068</v>
      </c>
    </row>
    <row r="70" spans="1:6" ht="30.6" customHeight="1" x14ac:dyDescent="0.2">
      <c r="A70" s="38" t="s">
        <v>172</v>
      </c>
      <c r="B70" s="98" t="s">
        <v>134</v>
      </c>
      <c r="C70" s="86" t="s">
        <v>199</v>
      </c>
      <c r="D70" s="100">
        <v>3900</v>
      </c>
      <c r="E70" s="100">
        <v>0</v>
      </c>
      <c r="F70" s="100">
        <f t="shared" si="0"/>
        <v>3900</v>
      </c>
    </row>
    <row r="71" spans="1:6" ht="24" customHeight="1" x14ac:dyDescent="0.2">
      <c r="A71" s="38" t="s">
        <v>174</v>
      </c>
      <c r="B71" s="98" t="s">
        <v>134</v>
      </c>
      <c r="C71" s="86" t="s">
        <v>200</v>
      </c>
      <c r="D71" s="100">
        <v>86000</v>
      </c>
      <c r="E71" s="100">
        <v>5332</v>
      </c>
      <c r="F71" s="100">
        <f t="shared" si="0"/>
        <v>80668</v>
      </c>
    </row>
    <row r="72" spans="1:6" ht="24" customHeight="1" x14ac:dyDescent="0.2">
      <c r="A72" s="38" t="s">
        <v>176</v>
      </c>
      <c r="B72" s="98" t="s">
        <v>134</v>
      </c>
      <c r="C72" s="86" t="s">
        <v>201</v>
      </c>
      <c r="D72" s="101">
        <v>268000</v>
      </c>
      <c r="E72" s="101">
        <v>162500</v>
      </c>
      <c r="F72" s="100">
        <f t="shared" si="0"/>
        <v>105500</v>
      </c>
    </row>
    <row r="73" spans="1:6" ht="49.5" customHeight="1" x14ac:dyDescent="0.2">
      <c r="A73" s="41" t="s">
        <v>202</v>
      </c>
      <c r="B73" s="96" t="s">
        <v>134</v>
      </c>
      <c r="C73" s="87" t="s">
        <v>203</v>
      </c>
      <c r="D73" s="99">
        <f>D74+D79+D86+D83</f>
        <v>10730255.519999998</v>
      </c>
      <c r="E73" s="99">
        <f>E74+E79+E86+E83</f>
        <v>3531169.3700000006</v>
      </c>
      <c r="F73" s="100">
        <f t="shared" si="0"/>
        <v>7199086.1499999966</v>
      </c>
    </row>
    <row r="74" spans="1:6" ht="75" customHeight="1" x14ac:dyDescent="0.2">
      <c r="A74" s="38" t="s">
        <v>138</v>
      </c>
      <c r="B74" s="98" t="s">
        <v>134</v>
      </c>
      <c r="C74" s="86" t="s">
        <v>204</v>
      </c>
      <c r="D74" s="100">
        <f>D75</f>
        <v>10151786.079999998</v>
      </c>
      <c r="E74" s="100">
        <f t="shared" ref="E74" si="13">E75</f>
        <v>3311571.9000000004</v>
      </c>
      <c r="F74" s="100">
        <f t="shared" si="0"/>
        <v>6840214.1799999978</v>
      </c>
    </row>
    <row r="75" spans="1:6" ht="31.9" customHeight="1" x14ac:dyDescent="0.2">
      <c r="A75" s="38" t="s">
        <v>148</v>
      </c>
      <c r="B75" s="98" t="s">
        <v>134</v>
      </c>
      <c r="C75" s="86" t="s">
        <v>205</v>
      </c>
      <c r="D75" s="100">
        <f>D76+D77+D78</f>
        <v>10151786.079999998</v>
      </c>
      <c r="E75" s="100">
        <f t="shared" ref="E75" si="14">E76+E77+E78</f>
        <v>3311571.9000000004</v>
      </c>
      <c r="F75" s="100">
        <f t="shared" si="0"/>
        <v>6840214.1799999978</v>
      </c>
    </row>
    <row r="76" spans="1:6" ht="25.9" customHeight="1" x14ac:dyDescent="0.2">
      <c r="A76" s="38" t="s">
        <v>150</v>
      </c>
      <c r="B76" s="98" t="s">
        <v>134</v>
      </c>
      <c r="C76" s="86" t="s">
        <v>206</v>
      </c>
      <c r="D76" s="101">
        <v>8452539.2799999993</v>
      </c>
      <c r="E76" s="101">
        <v>2350625.02</v>
      </c>
      <c r="F76" s="100">
        <f t="shared" si="0"/>
        <v>6101914.2599999998</v>
      </c>
    </row>
    <row r="77" spans="1:6" ht="46.15" customHeight="1" x14ac:dyDescent="0.2">
      <c r="A77" s="38" t="s">
        <v>152</v>
      </c>
      <c r="B77" s="98" t="s">
        <v>134</v>
      </c>
      <c r="C77" s="86" t="s">
        <v>207</v>
      </c>
      <c r="D77" s="100">
        <v>110127.7</v>
      </c>
      <c r="E77" s="100">
        <v>80937.7</v>
      </c>
      <c r="F77" s="100">
        <f t="shared" si="0"/>
        <v>29190</v>
      </c>
    </row>
    <row r="78" spans="1:6" ht="50.45" customHeight="1" x14ac:dyDescent="0.2">
      <c r="A78" s="38" t="s">
        <v>154</v>
      </c>
      <c r="B78" s="98" t="s">
        <v>134</v>
      </c>
      <c r="C78" s="86" t="s">
        <v>208</v>
      </c>
      <c r="D78" s="100">
        <v>1589119.1</v>
      </c>
      <c r="E78" s="101">
        <v>880009.18</v>
      </c>
      <c r="F78" s="100">
        <f t="shared" si="0"/>
        <v>709109.92</v>
      </c>
    </row>
    <row r="79" spans="1:6" ht="36.6" customHeight="1" x14ac:dyDescent="0.2">
      <c r="A79" s="38" t="s">
        <v>156</v>
      </c>
      <c r="B79" s="98" t="s">
        <v>134</v>
      </c>
      <c r="C79" s="86" t="s">
        <v>209</v>
      </c>
      <c r="D79" s="100">
        <f>D80</f>
        <v>293370.17</v>
      </c>
      <c r="E79" s="100">
        <f>E80</f>
        <v>40104.239999999998</v>
      </c>
      <c r="F79" s="100">
        <f t="shared" si="0"/>
        <v>253265.93</v>
      </c>
    </row>
    <row r="80" spans="1:6" ht="37.9" customHeight="1" x14ac:dyDescent="0.2">
      <c r="A80" s="38" t="s">
        <v>158</v>
      </c>
      <c r="B80" s="98" t="s">
        <v>134</v>
      </c>
      <c r="C80" s="86" t="s">
        <v>210</v>
      </c>
      <c r="D80" s="100">
        <f>D81+D82</f>
        <v>293370.17</v>
      </c>
      <c r="E80" s="100">
        <f>E81+E82</f>
        <v>40104.239999999998</v>
      </c>
      <c r="F80" s="100">
        <f t="shared" si="0"/>
        <v>253265.93</v>
      </c>
    </row>
    <row r="81" spans="1:6" ht="36" customHeight="1" x14ac:dyDescent="0.2">
      <c r="A81" s="38" t="s">
        <v>160</v>
      </c>
      <c r="B81" s="98" t="s">
        <v>134</v>
      </c>
      <c r="C81" s="86" t="s">
        <v>211</v>
      </c>
      <c r="D81" s="100">
        <v>200158</v>
      </c>
      <c r="E81" s="100">
        <v>28493.67</v>
      </c>
      <c r="F81" s="100">
        <f t="shared" si="0"/>
        <v>171664.33000000002</v>
      </c>
    </row>
    <row r="82" spans="1:6" x14ac:dyDescent="0.2">
      <c r="A82" s="38" t="s">
        <v>162</v>
      </c>
      <c r="B82" s="98" t="s">
        <v>134</v>
      </c>
      <c r="C82" s="86" t="s">
        <v>212</v>
      </c>
      <c r="D82" s="100">
        <v>93212.17</v>
      </c>
      <c r="E82" s="100">
        <v>11610.57</v>
      </c>
      <c r="F82" s="100">
        <f t="shared" si="0"/>
        <v>81601.600000000006</v>
      </c>
    </row>
    <row r="83" spans="1:6" ht="36.6" customHeight="1" x14ac:dyDescent="0.2">
      <c r="A83" s="93" t="s">
        <v>438</v>
      </c>
      <c r="B83" s="98" t="s">
        <v>134</v>
      </c>
      <c r="C83" s="86" t="s">
        <v>814</v>
      </c>
      <c r="D83" s="100">
        <f>D85</f>
        <v>279024.27</v>
      </c>
      <c r="E83" s="100">
        <f>E85</f>
        <v>179490.3</v>
      </c>
      <c r="F83" s="100">
        <f t="shared" si="0"/>
        <v>99533.97000000003</v>
      </c>
    </row>
    <row r="84" spans="1:6" ht="33.75" x14ac:dyDescent="0.2">
      <c r="A84" s="93" t="s">
        <v>444</v>
      </c>
      <c r="B84" s="98" t="s">
        <v>134</v>
      </c>
      <c r="C84" s="86" t="s">
        <v>815</v>
      </c>
      <c r="D84" s="100">
        <f>D85</f>
        <v>279024.27</v>
      </c>
      <c r="E84" s="100">
        <f>E85</f>
        <v>179490.3</v>
      </c>
      <c r="F84" s="100">
        <f t="shared" si="0"/>
        <v>99533.97000000003</v>
      </c>
    </row>
    <row r="85" spans="1:6" ht="33.75" x14ac:dyDescent="0.2">
      <c r="A85" s="93" t="s">
        <v>446</v>
      </c>
      <c r="B85" s="98" t="s">
        <v>134</v>
      </c>
      <c r="C85" s="86" t="s">
        <v>813</v>
      </c>
      <c r="D85" s="102">
        <v>279024.27</v>
      </c>
      <c r="E85" s="102">
        <v>179490.3</v>
      </c>
      <c r="F85" s="100">
        <f t="shared" si="0"/>
        <v>99533.97000000003</v>
      </c>
    </row>
    <row r="86" spans="1:6" ht="20.45" customHeight="1" x14ac:dyDescent="0.2">
      <c r="A86" s="38" t="s">
        <v>164</v>
      </c>
      <c r="B86" s="98" t="s">
        <v>134</v>
      </c>
      <c r="C86" s="86" t="s">
        <v>213</v>
      </c>
      <c r="D86" s="100">
        <f>D87</f>
        <v>6075</v>
      </c>
      <c r="E86" s="100">
        <f>E87</f>
        <v>2.93</v>
      </c>
      <c r="F86" s="100">
        <f t="shared" si="0"/>
        <v>6072.07</v>
      </c>
    </row>
    <row r="87" spans="1:6" x14ac:dyDescent="0.2">
      <c r="A87" s="38" t="s">
        <v>170</v>
      </c>
      <c r="B87" s="98" t="s">
        <v>134</v>
      </c>
      <c r="C87" s="86" t="s">
        <v>214</v>
      </c>
      <c r="D87" s="100">
        <f>D88+D89+D90</f>
        <v>6075</v>
      </c>
      <c r="E87" s="100">
        <f t="shared" ref="E87" si="15">E88+E89+E90</f>
        <v>2.93</v>
      </c>
      <c r="F87" s="100">
        <f t="shared" ref="F87:F157" si="16">D87-E87</f>
        <v>6072.07</v>
      </c>
    </row>
    <row r="88" spans="1:6" ht="27" customHeight="1" x14ac:dyDescent="0.2">
      <c r="A88" s="38" t="s">
        <v>172</v>
      </c>
      <c r="B88" s="98" t="s">
        <v>134</v>
      </c>
      <c r="C88" s="86" t="s">
        <v>215</v>
      </c>
      <c r="D88" s="100">
        <v>75</v>
      </c>
      <c r="E88" s="100">
        <v>0</v>
      </c>
      <c r="F88" s="100">
        <f t="shared" si="16"/>
        <v>75</v>
      </c>
    </row>
    <row r="89" spans="1:6" x14ac:dyDescent="0.2">
      <c r="A89" s="38" t="s">
        <v>174</v>
      </c>
      <c r="B89" s="98" t="s">
        <v>134</v>
      </c>
      <c r="C89" s="86" t="s">
        <v>216</v>
      </c>
      <c r="D89" s="100">
        <v>1000</v>
      </c>
      <c r="E89" s="100">
        <v>0</v>
      </c>
      <c r="F89" s="100">
        <f t="shared" si="16"/>
        <v>1000</v>
      </c>
    </row>
    <row r="90" spans="1:6" x14ac:dyDescent="0.2">
      <c r="A90" s="38" t="s">
        <v>176</v>
      </c>
      <c r="B90" s="98" t="s">
        <v>134</v>
      </c>
      <c r="C90" s="86" t="s">
        <v>626</v>
      </c>
      <c r="D90" s="100">
        <v>5000</v>
      </c>
      <c r="E90" s="100">
        <v>2.93</v>
      </c>
      <c r="F90" s="100">
        <f t="shared" si="16"/>
        <v>4997.07</v>
      </c>
    </row>
    <row r="91" spans="1:6" ht="28.9" customHeight="1" x14ac:dyDescent="0.2">
      <c r="A91" s="38" t="s">
        <v>628</v>
      </c>
      <c r="B91" s="96" t="s">
        <v>134</v>
      </c>
      <c r="C91" s="87" t="s">
        <v>627</v>
      </c>
      <c r="D91" s="99">
        <v>0</v>
      </c>
      <c r="E91" s="100">
        <v>0</v>
      </c>
      <c r="F91" s="100">
        <f t="shared" si="16"/>
        <v>0</v>
      </c>
    </row>
    <row r="92" spans="1:6" ht="39" customHeight="1" x14ac:dyDescent="0.2">
      <c r="A92" s="38" t="s">
        <v>156</v>
      </c>
      <c r="B92" s="98" t="s">
        <v>134</v>
      </c>
      <c r="C92" s="86" t="s">
        <v>629</v>
      </c>
      <c r="D92" s="99">
        <v>0</v>
      </c>
      <c r="E92" s="100">
        <v>0</v>
      </c>
      <c r="F92" s="100">
        <f t="shared" si="16"/>
        <v>0</v>
      </c>
    </row>
    <row r="93" spans="1:6" ht="42.6" customHeight="1" x14ac:dyDescent="0.2">
      <c r="A93" s="38" t="s">
        <v>158</v>
      </c>
      <c r="B93" s="98" t="s">
        <v>134</v>
      </c>
      <c r="C93" s="86" t="s">
        <v>630</v>
      </c>
      <c r="D93" s="100">
        <v>0</v>
      </c>
      <c r="E93" s="100">
        <v>0</v>
      </c>
      <c r="F93" s="100">
        <f t="shared" si="16"/>
        <v>0</v>
      </c>
    </row>
    <row r="94" spans="1:6" ht="18" customHeight="1" x14ac:dyDescent="0.2">
      <c r="A94" s="38" t="s">
        <v>162</v>
      </c>
      <c r="B94" s="98" t="s">
        <v>134</v>
      </c>
      <c r="C94" s="86" t="s">
        <v>631</v>
      </c>
      <c r="D94" s="100">
        <v>0</v>
      </c>
      <c r="E94" s="100">
        <v>0</v>
      </c>
      <c r="F94" s="100">
        <f t="shared" si="16"/>
        <v>0</v>
      </c>
    </row>
    <row r="95" spans="1:6" ht="21" customHeight="1" x14ac:dyDescent="0.2">
      <c r="A95" s="41" t="s">
        <v>217</v>
      </c>
      <c r="B95" s="96" t="s">
        <v>134</v>
      </c>
      <c r="C95" s="87" t="s">
        <v>218</v>
      </c>
      <c r="D95" s="99">
        <f>D96</f>
        <v>721700</v>
      </c>
      <c r="E95" s="99">
        <v>0</v>
      </c>
      <c r="F95" s="100">
        <f t="shared" si="16"/>
        <v>721700</v>
      </c>
    </row>
    <row r="96" spans="1:6" ht="18" customHeight="1" x14ac:dyDescent="0.2">
      <c r="A96" s="38" t="s">
        <v>164</v>
      </c>
      <c r="B96" s="98" t="s">
        <v>134</v>
      </c>
      <c r="C96" s="86" t="s">
        <v>219</v>
      </c>
      <c r="D96" s="100">
        <f>D97</f>
        <v>721700</v>
      </c>
      <c r="E96" s="100">
        <v>0</v>
      </c>
      <c r="F96" s="100">
        <f t="shared" si="16"/>
        <v>721700</v>
      </c>
    </row>
    <row r="97" spans="1:10" ht="24.6" customHeight="1" x14ac:dyDescent="0.2">
      <c r="A97" s="38" t="s">
        <v>178</v>
      </c>
      <c r="B97" s="98" t="s">
        <v>134</v>
      </c>
      <c r="C97" s="86" t="s">
        <v>220</v>
      </c>
      <c r="D97" s="101">
        <v>721700</v>
      </c>
      <c r="E97" s="100">
        <v>0</v>
      </c>
      <c r="F97" s="100">
        <f t="shared" si="16"/>
        <v>721700</v>
      </c>
    </row>
    <row r="98" spans="1:10" ht="27.6" customHeight="1" x14ac:dyDescent="0.2">
      <c r="A98" s="41" t="s">
        <v>221</v>
      </c>
      <c r="B98" s="96" t="s">
        <v>134</v>
      </c>
      <c r="C98" s="87" t="s">
        <v>222</v>
      </c>
      <c r="D98" s="99">
        <f>D99+D104+D108+D110</f>
        <v>21955518.27</v>
      </c>
      <c r="E98" s="99">
        <f>E99+E104+E108+E110</f>
        <v>5627756.4400000004</v>
      </c>
      <c r="F98" s="100">
        <f t="shared" si="16"/>
        <v>16327761.829999998</v>
      </c>
    </row>
    <row r="99" spans="1:10" ht="74.25" customHeight="1" x14ac:dyDescent="0.2">
      <c r="A99" s="38" t="s">
        <v>138</v>
      </c>
      <c r="B99" s="98" t="s">
        <v>134</v>
      </c>
      <c r="C99" s="86" t="s">
        <v>612</v>
      </c>
      <c r="D99" s="99">
        <f>D100</f>
        <v>15013021.6</v>
      </c>
      <c r="E99" s="99">
        <f t="shared" ref="E99" si="17">E100</f>
        <v>4357003.8100000005</v>
      </c>
      <c r="F99" s="100">
        <f t="shared" si="16"/>
        <v>10656017.789999999</v>
      </c>
    </row>
    <row r="100" spans="1:10" ht="34.15" customHeight="1" x14ac:dyDescent="0.2">
      <c r="A100" s="38" t="s">
        <v>140</v>
      </c>
      <c r="B100" s="98" t="s">
        <v>134</v>
      </c>
      <c r="C100" s="86" t="s">
        <v>613</v>
      </c>
      <c r="D100" s="99">
        <f>D101+D102+D103</f>
        <v>15013021.6</v>
      </c>
      <c r="E100" s="99">
        <f>E101+E102+E103</f>
        <v>4357003.8100000005</v>
      </c>
      <c r="F100" s="100">
        <f t="shared" si="16"/>
        <v>10656017.789999999</v>
      </c>
      <c r="J100" s="26" t="s">
        <v>700</v>
      </c>
    </row>
    <row r="101" spans="1:10" ht="17.45" customHeight="1" x14ac:dyDescent="0.2">
      <c r="A101" s="38" t="s">
        <v>142</v>
      </c>
      <c r="B101" s="98" t="s">
        <v>134</v>
      </c>
      <c r="C101" s="86" t="s">
        <v>614</v>
      </c>
      <c r="D101" s="101">
        <v>12419274.41</v>
      </c>
      <c r="E101" s="101">
        <v>3011185.56</v>
      </c>
      <c r="F101" s="100">
        <f t="shared" si="16"/>
        <v>9408088.8499999996</v>
      </c>
    </row>
    <row r="102" spans="1:10" ht="33" customHeight="1" x14ac:dyDescent="0.2">
      <c r="A102" s="38" t="s">
        <v>144</v>
      </c>
      <c r="B102" s="98" t="s">
        <v>134</v>
      </c>
      <c r="C102" s="86" t="s">
        <v>615</v>
      </c>
      <c r="D102" s="100">
        <v>296284.84999999998</v>
      </c>
      <c r="E102" s="100">
        <v>204103.85</v>
      </c>
      <c r="F102" s="100">
        <f t="shared" si="16"/>
        <v>92180.999999999971</v>
      </c>
    </row>
    <row r="103" spans="1:10" ht="52.9" customHeight="1" x14ac:dyDescent="0.2">
      <c r="A103" s="38" t="s">
        <v>146</v>
      </c>
      <c r="B103" s="98" t="s">
        <v>134</v>
      </c>
      <c r="C103" s="86" t="s">
        <v>616</v>
      </c>
      <c r="D103" s="100">
        <v>2297462.34</v>
      </c>
      <c r="E103" s="100">
        <v>1141714.3999999999</v>
      </c>
      <c r="F103" s="100">
        <f t="shared" si="16"/>
        <v>1155747.94</v>
      </c>
    </row>
    <row r="104" spans="1:10" ht="35.450000000000003" customHeight="1" x14ac:dyDescent="0.2">
      <c r="A104" s="38" t="s">
        <v>156</v>
      </c>
      <c r="B104" s="98" t="s">
        <v>134</v>
      </c>
      <c r="C104" s="86" t="s">
        <v>223</v>
      </c>
      <c r="D104" s="100">
        <f>D105</f>
        <v>6836372.9199999999</v>
      </c>
      <c r="E104" s="100">
        <f>E105</f>
        <v>1233313.97</v>
      </c>
      <c r="F104" s="100">
        <f t="shared" si="16"/>
        <v>5603058.9500000002</v>
      </c>
    </row>
    <row r="105" spans="1:10" ht="38.450000000000003" customHeight="1" x14ac:dyDescent="0.2">
      <c r="A105" s="38" t="s">
        <v>158</v>
      </c>
      <c r="B105" s="98" t="s">
        <v>134</v>
      </c>
      <c r="C105" s="86" t="s">
        <v>224</v>
      </c>
      <c r="D105" s="100">
        <f>D106+D107</f>
        <v>6836372.9199999999</v>
      </c>
      <c r="E105" s="100">
        <f>E106+E107</f>
        <v>1233313.97</v>
      </c>
      <c r="F105" s="100">
        <f t="shared" si="16"/>
        <v>5603058.9500000002</v>
      </c>
    </row>
    <row r="106" spans="1:10" ht="36" customHeight="1" x14ac:dyDescent="0.2">
      <c r="A106" s="38" t="s">
        <v>160</v>
      </c>
      <c r="B106" s="98" t="s">
        <v>134</v>
      </c>
      <c r="C106" s="86" t="s">
        <v>617</v>
      </c>
      <c r="D106" s="100">
        <v>251500</v>
      </c>
      <c r="E106" s="101">
        <v>64046.32</v>
      </c>
      <c r="F106" s="100">
        <f t="shared" si="16"/>
        <v>187453.68</v>
      </c>
    </row>
    <row r="107" spans="1:10" ht="24" customHeight="1" x14ac:dyDescent="0.2">
      <c r="A107" s="38" t="s">
        <v>162</v>
      </c>
      <c r="B107" s="98" t="s">
        <v>134</v>
      </c>
      <c r="C107" s="86" t="s">
        <v>225</v>
      </c>
      <c r="D107" s="101">
        <v>6584872.9199999999</v>
      </c>
      <c r="E107" s="101">
        <v>1169267.6499999999</v>
      </c>
      <c r="F107" s="100">
        <f t="shared" si="16"/>
        <v>5415605.2699999996</v>
      </c>
    </row>
    <row r="108" spans="1:10" ht="36" customHeight="1" x14ac:dyDescent="0.2">
      <c r="A108" s="38" t="s">
        <v>438</v>
      </c>
      <c r="B108" s="98" t="s">
        <v>134</v>
      </c>
      <c r="C108" s="86" t="s">
        <v>619</v>
      </c>
      <c r="D108" s="100">
        <f>D109</f>
        <v>3650</v>
      </c>
      <c r="E108" s="100">
        <f>E109</f>
        <v>3650</v>
      </c>
      <c r="F108" s="100">
        <f t="shared" si="16"/>
        <v>0</v>
      </c>
    </row>
    <row r="109" spans="1:10" x14ac:dyDescent="0.2">
      <c r="A109" s="38" t="s">
        <v>450</v>
      </c>
      <c r="B109" s="98" t="s">
        <v>134</v>
      </c>
      <c r="C109" s="86" t="s">
        <v>618</v>
      </c>
      <c r="D109" s="100">
        <v>3650</v>
      </c>
      <c r="E109" s="100">
        <v>3650</v>
      </c>
      <c r="F109" s="100">
        <f t="shared" si="16"/>
        <v>0</v>
      </c>
    </row>
    <row r="110" spans="1:10" ht="21.6" customHeight="1" x14ac:dyDescent="0.2">
      <c r="A110" s="38" t="s">
        <v>164</v>
      </c>
      <c r="B110" s="98" t="s">
        <v>134</v>
      </c>
      <c r="C110" s="86" t="s">
        <v>620</v>
      </c>
      <c r="D110" s="100">
        <f>D111</f>
        <v>102473.75</v>
      </c>
      <c r="E110" s="100">
        <f>E111</f>
        <v>33788.660000000003</v>
      </c>
      <c r="F110" s="100">
        <f t="shared" si="16"/>
        <v>68685.09</v>
      </c>
    </row>
    <row r="111" spans="1:10" ht="24.6" customHeight="1" x14ac:dyDescent="0.2">
      <c r="A111" s="38" t="s">
        <v>170</v>
      </c>
      <c r="B111" s="98" t="s">
        <v>134</v>
      </c>
      <c r="C111" s="86" t="s">
        <v>621</v>
      </c>
      <c r="D111" s="100">
        <f>D112+D113+D114</f>
        <v>102473.75</v>
      </c>
      <c r="E111" s="100">
        <f>E112+E113+E114</f>
        <v>33788.660000000003</v>
      </c>
      <c r="F111" s="100">
        <f t="shared" si="16"/>
        <v>68685.09</v>
      </c>
    </row>
    <row r="112" spans="1:10" ht="36" customHeight="1" x14ac:dyDescent="0.2">
      <c r="A112" s="38" t="s">
        <v>172</v>
      </c>
      <c r="B112" s="98" t="s">
        <v>134</v>
      </c>
      <c r="C112" s="86" t="s">
        <v>622</v>
      </c>
      <c r="D112" s="100">
        <v>1300</v>
      </c>
      <c r="E112" s="100">
        <v>400</v>
      </c>
      <c r="F112" s="100">
        <f t="shared" si="16"/>
        <v>900</v>
      </c>
    </row>
    <row r="113" spans="1:6" ht="21.6" customHeight="1" x14ac:dyDescent="0.2">
      <c r="A113" s="38" t="s">
        <v>174</v>
      </c>
      <c r="B113" s="98" t="s">
        <v>134</v>
      </c>
      <c r="C113" s="86" t="s">
        <v>623</v>
      </c>
      <c r="D113" s="100">
        <v>88173.75</v>
      </c>
      <c r="E113" s="101">
        <v>22688</v>
      </c>
      <c r="F113" s="100">
        <f t="shared" si="16"/>
        <v>65485.75</v>
      </c>
    </row>
    <row r="114" spans="1:6" ht="21.6" customHeight="1" x14ac:dyDescent="0.2">
      <c r="A114" s="38" t="s">
        <v>176</v>
      </c>
      <c r="B114" s="98" t="s">
        <v>134</v>
      </c>
      <c r="C114" s="86" t="s">
        <v>782</v>
      </c>
      <c r="D114" s="100">
        <v>13000</v>
      </c>
      <c r="E114" s="100">
        <v>10700.66</v>
      </c>
      <c r="F114" s="100">
        <f t="shared" si="16"/>
        <v>2299.34</v>
      </c>
    </row>
    <row r="115" spans="1:6" ht="39" customHeight="1" x14ac:dyDescent="0.2">
      <c r="A115" s="41" t="s">
        <v>226</v>
      </c>
      <c r="B115" s="96" t="s">
        <v>134</v>
      </c>
      <c r="C115" s="87" t="s">
        <v>227</v>
      </c>
      <c r="D115" s="99">
        <f>D123+D138+D131</f>
        <v>1572819.76</v>
      </c>
      <c r="E115" s="99">
        <f>E123+E138+E131</f>
        <v>0</v>
      </c>
      <c r="F115" s="100">
        <f t="shared" si="16"/>
        <v>1572819.76</v>
      </c>
    </row>
    <row r="116" spans="1:6" ht="81" customHeight="1" x14ac:dyDescent="0.2">
      <c r="A116" s="38" t="s">
        <v>138</v>
      </c>
      <c r="B116" s="98" t="s">
        <v>134</v>
      </c>
      <c r="C116" s="86" t="s">
        <v>228</v>
      </c>
      <c r="D116" s="100">
        <f>D117</f>
        <v>167125</v>
      </c>
      <c r="E116" s="100">
        <f>E117</f>
        <v>0</v>
      </c>
      <c r="F116" s="100">
        <f t="shared" si="16"/>
        <v>167125</v>
      </c>
    </row>
    <row r="117" spans="1:6" ht="29.45" customHeight="1" x14ac:dyDescent="0.2">
      <c r="A117" s="38" t="s">
        <v>148</v>
      </c>
      <c r="B117" s="98" t="s">
        <v>134</v>
      </c>
      <c r="C117" s="86" t="s">
        <v>229</v>
      </c>
      <c r="D117" s="100">
        <f>D125+D140+D133</f>
        <v>167125</v>
      </c>
      <c r="E117" s="100">
        <f>E125</f>
        <v>0</v>
      </c>
      <c r="F117" s="100">
        <f t="shared" si="16"/>
        <v>167125</v>
      </c>
    </row>
    <row r="118" spans="1:6" ht="40.9" customHeight="1" x14ac:dyDescent="0.2">
      <c r="A118" s="38" t="s">
        <v>152</v>
      </c>
      <c r="B118" s="98" t="s">
        <v>134</v>
      </c>
      <c r="C118" s="86" t="s">
        <v>230</v>
      </c>
      <c r="D118" s="100">
        <f>D126</f>
        <v>17125</v>
      </c>
      <c r="E118" s="100">
        <f>E126</f>
        <v>0</v>
      </c>
      <c r="F118" s="100">
        <f t="shared" si="16"/>
        <v>17125</v>
      </c>
    </row>
    <row r="119" spans="1:6" ht="67.900000000000006" customHeight="1" x14ac:dyDescent="0.2">
      <c r="A119" s="38" t="s">
        <v>231</v>
      </c>
      <c r="B119" s="98" t="s">
        <v>134</v>
      </c>
      <c r="C119" s="86" t="s">
        <v>232</v>
      </c>
      <c r="D119" s="100">
        <f>D127+D141+D134</f>
        <v>150000</v>
      </c>
      <c r="E119" s="100">
        <v>0</v>
      </c>
      <c r="F119" s="100">
        <f t="shared" si="16"/>
        <v>150000</v>
      </c>
    </row>
    <row r="120" spans="1:6" ht="38.450000000000003" customHeight="1" x14ac:dyDescent="0.2">
      <c r="A120" s="38" t="s">
        <v>156</v>
      </c>
      <c r="B120" s="98" t="s">
        <v>134</v>
      </c>
      <c r="C120" s="86" t="s">
        <v>233</v>
      </c>
      <c r="D120" s="100">
        <f>D121</f>
        <v>1405694.76</v>
      </c>
      <c r="E120" s="100">
        <v>0</v>
      </c>
      <c r="F120" s="100">
        <f t="shared" si="16"/>
        <v>1405694.76</v>
      </c>
    </row>
    <row r="121" spans="1:6" ht="37.15" customHeight="1" x14ac:dyDescent="0.2">
      <c r="A121" s="38" t="s">
        <v>158</v>
      </c>
      <c r="B121" s="98" t="s">
        <v>134</v>
      </c>
      <c r="C121" s="86" t="s">
        <v>234</v>
      </c>
      <c r="D121" s="100">
        <f>D122</f>
        <v>1405694.76</v>
      </c>
      <c r="E121" s="100">
        <v>0</v>
      </c>
      <c r="F121" s="100">
        <f t="shared" si="16"/>
        <v>1405694.76</v>
      </c>
    </row>
    <row r="122" spans="1:6" ht="18" customHeight="1" x14ac:dyDescent="0.2">
      <c r="A122" s="38" t="s">
        <v>162</v>
      </c>
      <c r="B122" s="98" t="s">
        <v>134</v>
      </c>
      <c r="C122" s="86" t="s">
        <v>235</v>
      </c>
      <c r="D122" s="100">
        <f>D130+D137</f>
        <v>1405694.76</v>
      </c>
      <c r="E122" s="100">
        <v>0</v>
      </c>
      <c r="F122" s="100">
        <f t="shared" si="16"/>
        <v>1405694.76</v>
      </c>
    </row>
    <row r="123" spans="1:6" ht="48" customHeight="1" x14ac:dyDescent="0.2">
      <c r="A123" s="41" t="s">
        <v>236</v>
      </c>
      <c r="B123" s="96" t="s">
        <v>134</v>
      </c>
      <c r="C123" s="87" t="s">
        <v>237</v>
      </c>
      <c r="D123" s="99">
        <f>D124+D128</f>
        <v>227219.76</v>
      </c>
      <c r="E123" s="99">
        <f>E124</f>
        <v>0</v>
      </c>
      <c r="F123" s="100">
        <f t="shared" si="16"/>
        <v>227219.76</v>
      </c>
    </row>
    <row r="124" spans="1:6" ht="73.5" customHeight="1" x14ac:dyDescent="0.2">
      <c r="A124" s="38" t="s">
        <v>138</v>
      </c>
      <c r="B124" s="98" t="s">
        <v>134</v>
      </c>
      <c r="C124" s="86" t="s">
        <v>238</v>
      </c>
      <c r="D124" s="100">
        <f>D125</f>
        <v>17125</v>
      </c>
      <c r="E124" s="100">
        <f>E125</f>
        <v>0</v>
      </c>
      <c r="F124" s="100">
        <f t="shared" si="16"/>
        <v>17125</v>
      </c>
    </row>
    <row r="125" spans="1:6" ht="33.6" customHeight="1" x14ac:dyDescent="0.2">
      <c r="A125" s="38" t="s">
        <v>148</v>
      </c>
      <c r="B125" s="98" t="s">
        <v>134</v>
      </c>
      <c r="C125" s="86" t="s">
        <v>239</v>
      </c>
      <c r="D125" s="100">
        <f>D126+D127</f>
        <v>17125</v>
      </c>
      <c r="E125" s="100">
        <f>E126</f>
        <v>0</v>
      </c>
      <c r="F125" s="100">
        <f t="shared" si="16"/>
        <v>17125</v>
      </c>
    </row>
    <row r="126" spans="1:6" ht="40.5" customHeight="1" x14ac:dyDescent="0.2">
      <c r="A126" s="38" t="s">
        <v>152</v>
      </c>
      <c r="B126" s="98" t="s">
        <v>134</v>
      </c>
      <c r="C126" s="86" t="s">
        <v>240</v>
      </c>
      <c r="D126" s="100">
        <v>17125</v>
      </c>
      <c r="E126" s="100">
        <v>0</v>
      </c>
      <c r="F126" s="100">
        <f t="shared" si="16"/>
        <v>17125</v>
      </c>
    </row>
    <row r="127" spans="1:6" ht="66.75" customHeight="1" x14ac:dyDescent="0.2">
      <c r="A127" s="38" t="s">
        <v>231</v>
      </c>
      <c r="B127" s="98" t="s">
        <v>134</v>
      </c>
      <c r="C127" s="86" t="s">
        <v>241</v>
      </c>
      <c r="D127" s="100">
        <v>0</v>
      </c>
      <c r="E127" s="100">
        <v>0</v>
      </c>
      <c r="F127" s="100">
        <f t="shared" si="16"/>
        <v>0</v>
      </c>
    </row>
    <row r="128" spans="1:6" ht="35.25" customHeight="1" x14ac:dyDescent="0.2">
      <c r="A128" s="38" t="s">
        <v>156</v>
      </c>
      <c r="B128" s="98" t="s">
        <v>134</v>
      </c>
      <c r="C128" s="86" t="s">
        <v>242</v>
      </c>
      <c r="D128" s="100">
        <f>D129</f>
        <v>210094.76</v>
      </c>
      <c r="E128" s="100">
        <v>0</v>
      </c>
      <c r="F128" s="100">
        <f t="shared" si="16"/>
        <v>210094.76</v>
      </c>
    </row>
    <row r="129" spans="1:6" ht="39" customHeight="1" x14ac:dyDescent="0.2">
      <c r="A129" s="38" t="s">
        <v>158</v>
      </c>
      <c r="B129" s="98" t="s">
        <v>134</v>
      </c>
      <c r="C129" s="86" t="s">
        <v>243</v>
      </c>
      <c r="D129" s="100">
        <f>D130</f>
        <v>210094.76</v>
      </c>
      <c r="E129" s="100">
        <v>0</v>
      </c>
      <c r="F129" s="100">
        <f t="shared" si="16"/>
        <v>210094.76</v>
      </c>
    </row>
    <row r="130" spans="1:6" ht="21" customHeight="1" x14ac:dyDescent="0.2">
      <c r="A130" s="38" t="s">
        <v>162</v>
      </c>
      <c r="B130" s="98" t="s">
        <v>134</v>
      </c>
      <c r="C130" s="86" t="s">
        <v>244</v>
      </c>
      <c r="D130" s="101">
        <v>210094.76</v>
      </c>
      <c r="E130" s="100">
        <v>0</v>
      </c>
      <c r="F130" s="100">
        <f t="shared" si="16"/>
        <v>210094.76</v>
      </c>
    </row>
    <row r="131" spans="1:6" ht="54.75" customHeight="1" x14ac:dyDescent="0.2">
      <c r="A131" s="38" t="s">
        <v>788</v>
      </c>
      <c r="B131" s="98" t="s">
        <v>134</v>
      </c>
      <c r="C131" s="86" t="s">
        <v>781</v>
      </c>
      <c r="D131" s="100">
        <f>D132+D135</f>
        <v>1225600</v>
      </c>
      <c r="E131" s="100">
        <f>E132+E135</f>
        <v>0</v>
      </c>
      <c r="F131" s="100">
        <f t="shared" si="16"/>
        <v>1225600</v>
      </c>
    </row>
    <row r="132" spans="1:6" ht="73.5" customHeight="1" x14ac:dyDescent="0.2">
      <c r="A132" s="38" t="s">
        <v>138</v>
      </c>
      <c r="B132" s="98" t="s">
        <v>134</v>
      </c>
      <c r="C132" s="86" t="s">
        <v>780</v>
      </c>
      <c r="D132" s="100">
        <f>D133</f>
        <v>30000</v>
      </c>
      <c r="E132" s="100">
        <f>E133</f>
        <v>0</v>
      </c>
      <c r="F132" s="100">
        <f t="shared" si="16"/>
        <v>30000</v>
      </c>
    </row>
    <row r="133" spans="1:6" ht="32.25" customHeight="1" x14ac:dyDescent="0.2">
      <c r="A133" s="38" t="s">
        <v>148</v>
      </c>
      <c r="B133" s="98" t="s">
        <v>134</v>
      </c>
      <c r="C133" s="86" t="s">
        <v>779</v>
      </c>
      <c r="D133" s="100">
        <f>D134</f>
        <v>30000</v>
      </c>
      <c r="E133" s="100">
        <f>E134</f>
        <v>0</v>
      </c>
      <c r="F133" s="100">
        <f t="shared" si="16"/>
        <v>30000</v>
      </c>
    </row>
    <row r="134" spans="1:6" ht="66" customHeight="1" x14ac:dyDescent="0.2">
      <c r="A134" s="38" t="s">
        <v>231</v>
      </c>
      <c r="B134" s="98" t="s">
        <v>134</v>
      </c>
      <c r="C134" s="86" t="s">
        <v>778</v>
      </c>
      <c r="D134" s="100">
        <v>30000</v>
      </c>
      <c r="E134" s="100">
        <v>0</v>
      </c>
      <c r="F134" s="100">
        <f>D134-E134</f>
        <v>30000</v>
      </c>
    </row>
    <row r="135" spans="1:6" ht="34.9" customHeight="1" x14ac:dyDescent="0.2">
      <c r="A135" s="38" t="s">
        <v>156</v>
      </c>
      <c r="B135" s="98" t="s">
        <v>134</v>
      </c>
      <c r="C135" s="86" t="s">
        <v>777</v>
      </c>
      <c r="D135" s="100">
        <f>D136</f>
        <v>1195600</v>
      </c>
      <c r="E135" s="100">
        <f>E136</f>
        <v>0</v>
      </c>
      <c r="F135" s="100">
        <f t="shared" ref="F135:F137" si="18">D135-E135</f>
        <v>1195600</v>
      </c>
    </row>
    <row r="136" spans="1:6" ht="43.15" customHeight="1" x14ac:dyDescent="0.2">
      <c r="A136" s="38" t="s">
        <v>158</v>
      </c>
      <c r="B136" s="98" t="s">
        <v>134</v>
      </c>
      <c r="C136" s="86" t="s">
        <v>776</v>
      </c>
      <c r="D136" s="100">
        <f>D137</f>
        <v>1195600</v>
      </c>
      <c r="E136" s="100">
        <f>E137</f>
        <v>0</v>
      </c>
      <c r="F136" s="100">
        <f t="shared" si="18"/>
        <v>1195600</v>
      </c>
    </row>
    <row r="137" spans="1:6" ht="25.9" customHeight="1" x14ac:dyDescent="0.2">
      <c r="A137" s="38" t="s">
        <v>162</v>
      </c>
      <c r="B137" s="98" t="s">
        <v>134</v>
      </c>
      <c r="C137" s="86" t="s">
        <v>775</v>
      </c>
      <c r="D137" s="100">
        <v>1195600</v>
      </c>
      <c r="E137" s="100">
        <v>0</v>
      </c>
      <c r="F137" s="100">
        <f t="shared" si="18"/>
        <v>1195600</v>
      </c>
    </row>
    <row r="138" spans="1:6" ht="40.15" customHeight="1" x14ac:dyDescent="0.2">
      <c r="A138" s="41" t="s">
        <v>245</v>
      </c>
      <c r="B138" s="96" t="s">
        <v>134</v>
      </c>
      <c r="C138" s="87" t="s">
        <v>246</v>
      </c>
      <c r="D138" s="99">
        <f>D139</f>
        <v>120000</v>
      </c>
      <c r="E138" s="99">
        <v>0</v>
      </c>
      <c r="F138" s="100">
        <f t="shared" si="16"/>
        <v>120000</v>
      </c>
    </row>
    <row r="139" spans="1:6" ht="72" customHeight="1" x14ac:dyDescent="0.2">
      <c r="A139" s="38" t="s">
        <v>138</v>
      </c>
      <c r="B139" s="98" t="s">
        <v>134</v>
      </c>
      <c r="C139" s="86" t="s">
        <v>247</v>
      </c>
      <c r="D139" s="100">
        <f>D140</f>
        <v>120000</v>
      </c>
      <c r="E139" s="100">
        <v>0</v>
      </c>
      <c r="F139" s="100">
        <f t="shared" si="16"/>
        <v>120000</v>
      </c>
    </row>
    <row r="140" spans="1:6" ht="31.9" customHeight="1" x14ac:dyDescent="0.2">
      <c r="A140" s="38" t="s">
        <v>148</v>
      </c>
      <c r="B140" s="98" t="s">
        <v>134</v>
      </c>
      <c r="C140" s="86" t="s">
        <v>248</v>
      </c>
      <c r="D140" s="100">
        <f>D141</f>
        <v>120000</v>
      </c>
      <c r="E140" s="100">
        <v>0</v>
      </c>
      <c r="F140" s="100">
        <f t="shared" si="16"/>
        <v>120000</v>
      </c>
    </row>
    <row r="141" spans="1:6" ht="66" customHeight="1" x14ac:dyDescent="0.2">
      <c r="A141" s="38" t="s">
        <v>231</v>
      </c>
      <c r="B141" s="98" t="s">
        <v>134</v>
      </c>
      <c r="C141" s="86" t="s">
        <v>249</v>
      </c>
      <c r="D141" s="100">
        <v>120000</v>
      </c>
      <c r="E141" s="100">
        <v>0</v>
      </c>
      <c r="F141" s="100">
        <f t="shared" si="16"/>
        <v>120000</v>
      </c>
    </row>
    <row r="142" spans="1:6" x14ac:dyDescent="0.2">
      <c r="A142" s="41" t="s">
        <v>250</v>
      </c>
      <c r="B142" s="96" t="s">
        <v>134</v>
      </c>
      <c r="C142" s="87" t="s">
        <v>251</v>
      </c>
      <c r="D142" s="99">
        <f>D143+D147+D150</f>
        <v>16897162.789999999</v>
      </c>
      <c r="E142" s="99">
        <f>E143+E147+E150</f>
        <v>798423.07</v>
      </c>
      <c r="F142" s="100">
        <f t="shared" si="16"/>
        <v>16098739.719999999</v>
      </c>
    </row>
    <row r="143" spans="1:6" ht="43.15" customHeight="1" x14ac:dyDescent="0.2">
      <c r="A143" s="38" t="s">
        <v>156</v>
      </c>
      <c r="B143" s="98" t="s">
        <v>134</v>
      </c>
      <c r="C143" s="86" t="s">
        <v>252</v>
      </c>
      <c r="D143" s="100">
        <f t="shared" ref="D143:E145" si="19">D159+D163+D167</f>
        <v>16549462.790000001</v>
      </c>
      <c r="E143" s="100">
        <f t="shared" si="19"/>
        <v>798423.07</v>
      </c>
      <c r="F143" s="100">
        <f t="shared" si="16"/>
        <v>15751039.720000001</v>
      </c>
    </row>
    <row r="144" spans="1:6" ht="42" customHeight="1" x14ac:dyDescent="0.2">
      <c r="A144" s="38" t="s">
        <v>158</v>
      </c>
      <c r="B144" s="98" t="s">
        <v>134</v>
      </c>
      <c r="C144" s="86" t="s">
        <v>253</v>
      </c>
      <c r="D144" s="100">
        <f t="shared" si="19"/>
        <v>16549462.790000001</v>
      </c>
      <c r="E144" s="100">
        <f t="shared" si="19"/>
        <v>798423.07</v>
      </c>
      <c r="F144" s="100">
        <f t="shared" si="16"/>
        <v>15751039.720000001</v>
      </c>
    </row>
    <row r="145" spans="1:7" ht="18.600000000000001" customHeight="1" x14ac:dyDescent="0.2">
      <c r="A145" s="38" t="s">
        <v>162</v>
      </c>
      <c r="B145" s="98" t="s">
        <v>134</v>
      </c>
      <c r="C145" s="86" t="s">
        <v>254</v>
      </c>
      <c r="D145" s="100">
        <f t="shared" si="19"/>
        <v>16549462.790000001</v>
      </c>
      <c r="E145" s="100">
        <f t="shared" si="19"/>
        <v>798423.07</v>
      </c>
      <c r="F145" s="100">
        <f t="shared" si="16"/>
        <v>15751039.720000001</v>
      </c>
    </row>
    <row r="146" spans="1:7" ht="61.5" customHeight="1" x14ac:dyDescent="0.2">
      <c r="A146" s="38" t="s">
        <v>255</v>
      </c>
      <c r="B146" s="98" t="s">
        <v>134</v>
      </c>
      <c r="C146" s="86" t="s">
        <v>256</v>
      </c>
      <c r="D146" s="100">
        <f>D170</f>
        <v>0</v>
      </c>
      <c r="E146" s="100">
        <f>E170</f>
        <v>0</v>
      </c>
      <c r="F146" s="100">
        <f t="shared" si="16"/>
        <v>0</v>
      </c>
    </row>
    <row r="147" spans="1:7" ht="44.25" customHeight="1" x14ac:dyDescent="0.2">
      <c r="A147" s="38" t="s">
        <v>257</v>
      </c>
      <c r="B147" s="98" t="s">
        <v>134</v>
      </c>
      <c r="C147" s="86" t="s">
        <v>258</v>
      </c>
      <c r="D147" s="100">
        <v>0</v>
      </c>
      <c r="E147" s="100">
        <v>0</v>
      </c>
      <c r="F147" s="100">
        <f t="shared" si="16"/>
        <v>0</v>
      </c>
    </row>
    <row r="148" spans="1:7" ht="21" customHeight="1" x14ac:dyDescent="0.2">
      <c r="A148" s="38" t="s">
        <v>259</v>
      </c>
      <c r="B148" s="98" t="s">
        <v>134</v>
      </c>
      <c r="C148" s="86" t="s">
        <v>260</v>
      </c>
      <c r="D148" s="100">
        <f>D149</f>
        <v>0</v>
      </c>
      <c r="E148" s="100">
        <v>0</v>
      </c>
      <c r="F148" s="100">
        <f t="shared" si="16"/>
        <v>0</v>
      </c>
    </row>
    <row r="149" spans="1:7" ht="29.45" customHeight="1" x14ac:dyDescent="0.2">
      <c r="A149" s="38" t="s">
        <v>261</v>
      </c>
      <c r="B149" s="98" t="s">
        <v>134</v>
      </c>
      <c r="C149" s="86" t="s">
        <v>262</v>
      </c>
      <c r="D149" s="100">
        <f>D173</f>
        <v>0</v>
      </c>
      <c r="E149" s="100">
        <v>0</v>
      </c>
      <c r="F149" s="100">
        <f t="shared" si="16"/>
        <v>0</v>
      </c>
    </row>
    <row r="150" spans="1:7" ht="18.600000000000001" customHeight="1" x14ac:dyDescent="0.2">
      <c r="A150" s="38" t="s">
        <v>164</v>
      </c>
      <c r="B150" s="98" t="s">
        <v>134</v>
      </c>
      <c r="C150" s="86" t="s">
        <v>263</v>
      </c>
      <c r="D150" s="100">
        <f>D151</f>
        <v>347700</v>
      </c>
      <c r="E150" s="100">
        <v>0</v>
      </c>
      <c r="F150" s="100">
        <f t="shared" si="16"/>
        <v>347700</v>
      </c>
    </row>
    <row r="151" spans="1:7" ht="66" customHeight="1" x14ac:dyDescent="0.2">
      <c r="A151" s="38" t="s">
        <v>264</v>
      </c>
      <c r="B151" s="98" t="s">
        <v>134</v>
      </c>
      <c r="C151" s="86" t="s">
        <v>265</v>
      </c>
      <c r="D151" s="100">
        <f>D156+D175</f>
        <v>347700</v>
      </c>
      <c r="E151" s="100">
        <v>0</v>
      </c>
      <c r="F151" s="100">
        <f t="shared" si="16"/>
        <v>347700</v>
      </c>
    </row>
    <row r="152" spans="1:7" ht="66" customHeight="1" x14ac:dyDescent="0.2">
      <c r="A152" s="38" t="s">
        <v>266</v>
      </c>
      <c r="B152" s="98" t="s">
        <v>134</v>
      </c>
      <c r="C152" s="86" t="s">
        <v>267</v>
      </c>
      <c r="D152" s="100">
        <f>D176</f>
        <v>192000</v>
      </c>
      <c r="E152" s="100">
        <v>0</v>
      </c>
      <c r="F152" s="100">
        <f t="shared" si="16"/>
        <v>192000</v>
      </c>
      <c r="G152" s="25"/>
    </row>
    <row r="153" spans="1:7" ht="64.5" customHeight="1" x14ac:dyDescent="0.2">
      <c r="A153" s="38" t="s">
        <v>268</v>
      </c>
      <c r="B153" s="98" t="s">
        <v>134</v>
      </c>
      <c r="C153" s="86" t="s">
        <v>269</v>
      </c>
      <c r="D153" s="100">
        <f>D157</f>
        <v>155700</v>
      </c>
      <c r="E153" s="100">
        <v>0</v>
      </c>
      <c r="F153" s="100">
        <f t="shared" si="16"/>
        <v>155700</v>
      </c>
    </row>
    <row r="154" spans="1:7" x14ac:dyDescent="0.2">
      <c r="A154" s="41" t="s">
        <v>270</v>
      </c>
      <c r="B154" s="96" t="s">
        <v>134</v>
      </c>
      <c r="C154" s="87" t="s">
        <v>271</v>
      </c>
      <c r="D154" s="99">
        <f>D155</f>
        <v>155700</v>
      </c>
      <c r="E154" s="99">
        <v>0</v>
      </c>
      <c r="F154" s="100">
        <f t="shared" si="16"/>
        <v>155700</v>
      </c>
    </row>
    <row r="155" spans="1:7" ht="19.899999999999999" customHeight="1" x14ac:dyDescent="0.2">
      <c r="A155" s="38" t="s">
        <v>164</v>
      </c>
      <c r="B155" s="98" t="s">
        <v>134</v>
      </c>
      <c r="C155" s="86" t="s">
        <v>272</v>
      </c>
      <c r="D155" s="100">
        <f>D156</f>
        <v>155700</v>
      </c>
      <c r="E155" s="100">
        <v>0</v>
      </c>
      <c r="F155" s="100">
        <f t="shared" si="16"/>
        <v>155700</v>
      </c>
    </row>
    <row r="156" spans="1:7" ht="64.5" customHeight="1" x14ac:dyDescent="0.2">
      <c r="A156" s="38" t="s">
        <v>264</v>
      </c>
      <c r="B156" s="98" t="s">
        <v>134</v>
      </c>
      <c r="C156" s="86" t="s">
        <v>273</v>
      </c>
      <c r="D156" s="100">
        <f>D157</f>
        <v>155700</v>
      </c>
      <c r="E156" s="100">
        <v>0</v>
      </c>
      <c r="F156" s="100">
        <f t="shared" si="16"/>
        <v>155700</v>
      </c>
    </row>
    <row r="157" spans="1:7" ht="69" customHeight="1" x14ac:dyDescent="0.2">
      <c r="A157" s="38" t="s">
        <v>268</v>
      </c>
      <c r="B157" s="98" t="s">
        <v>134</v>
      </c>
      <c r="C157" s="86" t="s">
        <v>274</v>
      </c>
      <c r="D157" s="100">
        <v>155700</v>
      </c>
      <c r="E157" s="100">
        <v>0</v>
      </c>
      <c r="F157" s="100">
        <f t="shared" si="16"/>
        <v>155700</v>
      </c>
    </row>
    <row r="158" spans="1:7" ht="19.149999999999999" customHeight="1" x14ac:dyDescent="0.2">
      <c r="A158" s="41" t="s">
        <v>275</v>
      </c>
      <c r="B158" s="96" t="s">
        <v>134</v>
      </c>
      <c r="C158" s="87" t="s">
        <v>276</v>
      </c>
      <c r="D158" s="99">
        <f>D159</f>
        <v>4446502</v>
      </c>
      <c r="E158" s="99">
        <v>0</v>
      </c>
      <c r="F158" s="100">
        <f t="shared" ref="F158:F227" si="20">D158-E158</f>
        <v>4446502</v>
      </c>
    </row>
    <row r="159" spans="1:7" ht="33.6" customHeight="1" x14ac:dyDescent="0.2">
      <c r="A159" s="38" t="s">
        <v>156</v>
      </c>
      <c r="B159" s="98" t="s">
        <v>134</v>
      </c>
      <c r="C159" s="86" t="s">
        <v>277</v>
      </c>
      <c r="D159" s="100">
        <f>D160</f>
        <v>4446502</v>
      </c>
      <c r="E159" s="100">
        <v>0</v>
      </c>
      <c r="F159" s="100">
        <f t="shared" si="20"/>
        <v>4446502</v>
      </c>
    </row>
    <row r="160" spans="1:7" ht="36.6" customHeight="1" x14ac:dyDescent="0.2">
      <c r="A160" s="38" t="s">
        <v>158</v>
      </c>
      <c r="B160" s="98" t="s">
        <v>134</v>
      </c>
      <c r="C160" s="86" t="s">
        <v>278</v>
      </c>
      <c r="D160" s="100">
        <f>D161</f>
        <v>4446502</v>
      </c>
      <c r="E160" s="100">
        <v>0</v>
      </c>
      <c r="F160" s="100">
        <f t="shared" si="20"/>
        <v>4446502</v>
      </c>
    </row>
    <row r="161" spans="1:6" ht="23.45" customHeight="1" x14ac:dyDescent="0.2">
      <c r="A161" s="38" t="s">
        <v>162</v>
      </c>
      <c r="B161" s="98" t="s">
        <v>134</v>
      </c>
      <c r="C161" s="86" t="s">
        <v>279</v>
      </c>
      <c r="D161" s="100">
        <v>4446502</v>
      </c>
      <c r="E161" s="100">
        <v>0</v>
      </c>
      <c r="F161" s="100">
        <f t="shared" si="20"/>
        <v>4446502</v>
      </c>
    </row>
    <row r="162" spans="1:6" ht="27.6" customHeight="1" x14ac:dyDescent="0.2">
      <c r="A162" s="41" t="s">
        <v>280</v>
      </c>
      <c r="B162" s="96" t="s">
        <v>134</v>
      </c>
      <c r="C162" s="87" t="s">
        <v>281</v>
      </c>
      <c r="D162" s="99">
        <f t="shared" ref="D162:E164" si="21">D163</f>
        <v>10003736.720000001</v>
      </c>
      <c r="E162" s="99">
        <f t="shared" si="21"/>
        <v>798423.07</v>
      </c>
      <c r="F162" s="100">
        <f t="shared" si="20"/>
        <v>9205313.6500000004</v>
      </c>
    </row>
    <row r="163" spans="1:6" ht="40.5" customHeight="1" x14ac:dyDescent="0.2">
      <c r="A163" s="38" t="s">
        <v>156</v>
      </c>
      <c r="B163" s="98" t="s">
        <v>134</v>
      </c>
      <c r="C163" s="86" t="s">
        <v>282</v>
      </c>
      <c r="D163" s="100">
        <f t="shared" si="21"/>
        <v>10003736.720000001</v>
      </c>
      <c r="E163" s="100">
        <f t="shared" si="21"/>
        <v>798423.07</v>
      </c>
      <c r="F163" s="100">
        <f t="shared" si="20"/>
        <v>9205313.6500000004</v>
      </c>
    </row>
    <row r="164" spans="1:6" ht="39" customHeight="1" x14ac:dyDescent="0.2">
      <c r="A164" s="38" t="s">
        <v>158</v>
      </c>
      <c r="B164" s="98" t="s">
        <v>134</v>
      </c>
      <c r="C164" s="86" t="s">
        <v>283</v>
      </c>
      <c r="D164" s="100">
        <f t="shared" si="21"/>
        <v>10003736.720000001</v>
      </c>
      <c r="E164" s="100">
        <f t="shared" si="21"/>
        <v>798423.07</v>
      </c>
      <c r="F164" s="100">
        <f t="shared" si="20"/>
        <v>9205313.6500000004</v>
      </c>
    </row>
    <row r="165" spans="1:6" ht="19.149999999999999" customHeight="1" x14ac:dyDescent="0.2">
      <c r="A165" s="38" t="s">
        <v>162</v>
      </c>
      <c r="B165" s="98" t="s">
        <v>134</v>
      </c>
      <c r="C165" s="86" t="s">
        <v>284</v>
      </c>
      <c r="D165" s="100">
        <v>10003736.720000001</v>
      </c>
      <c r="E165" s="101">
        <v>798423.07</v>
      </c>
      <c r="F165" s="100">
        <f t="shared" si="20"/>
        <v>9205313.6500000004</v>
      </c>
    </row>
    <row r="166" spans="1:6" ht="27.6" customHeight="1" x14ac:dyDescent="0.2">
      <c r="A166" s="41" t="s">
        <v>285</v>
      </c>
      <c r="B166" s="96" t="s">
        <v>134</v>
      </c>
      <c r="C166" s="87" t="s">
        <v>286</v>
      </c>
      <c r="D166" s="99">
        <f>D167+D174</f>
        <v>2291224.0699999998</v>
      </c>
      <c r="E166" s="99">
        <v>0</v>
      </c>
      <c r="F166" s="100">
        <f t="shared" si="20"/>
        <v>2291224.0699999998</v>
      </c>
    </row>
    <row r="167" spans="1:6" ht="39" customHeight="1" x14ac:dyDescent="0.2">
      <c r="A167" s="38" t="s">
        <v>156</v>
      </c>
      <c r="B167" s="98" t="s">
        <v>134</v>
      </c>
      <c r="C167" s="86" t="s">
        <v>287</v>
      </c>
      <c r="D167" s="100">
        <f>D168</f>
        <v>2099224.0699999998</v>
      </c>
      <c r="E167" s="100">
        <v>0</v>
      </c>
      <c r="F167" s="100">
        <f t="shared" si="20"/>
        <v>2099224.0699999998</v>
      </c>
    </row>
    <row r="168" spans="1:6" ht="45.6" customHeight="1" x14ac:dyDescent="0.2">
      <c r="A168" s="38" t="s">
        <v>158</v>
      </c>
      <c r="B168" s="98" t="s">
        <v>134</v>
      </c>
      <c r="C168" s="86" t="s">
        <v>288</v>
      </c>
      <c r="D168" s="100">
        <f>D169+D170</f>
        <v>2099224.0699999998</v>
      </c>
      <c r="E168" s="100">
        <v>0</v>
      </c>
      <c r="F168" s="100">
        <f t="shared" si="20"/>
        <v>2099224.0699999998</v>
      </c>
    </row>
    <row r="169" spans="1:6" ht="27" customHeight="1" x14ac:dyDescent="0.2">
      <c r="A169" s="38" t="s">
        <v>162</v>
      </c>
      <c r="B169" s="98" t="s">
        <v>134</v>
      </c>
      <c r="C169" s="86" t="s">
        <v>624</v>
      </c>
      <c r="D169" s="100">
        <v>2099224.0699999998</v>
      </c>
      <c r="E169" s="100">
        <v>0</v>
      </c>
      <c r="F169" s="100">
        <f t="shared" si="20"/>
        <v>2099224.0699999998</v>
      </c>
    </row>
    <row r="170" spans="1:6" ht="63.75" customHeight="1" x14ac:dyDescent="0.2">
      <c r="A170" s="38" t="s">
        <v>255</v>
      </c>
      <c r="B170" s="98" t="s">
        <v>134</v>
      </c>
      <c r="C170" s="86" t="s">
        <v>289</v>
      </c>
      <c r="D170" s="100">
        <v>0</v>
      </c>
      <c r="E170" s="100">
        <v>0</v>
      </c>
      <c r="F170" s="100">
        <f t="shared" si="20"/>
        <v>0</v>
      </c>
    </row>
    <row r="171" spans="1:6" ht="39" customHeight="1" x14ac:dyDescent="0.2">
      <c r="A171" s="38" t="s">
        <v>257</v>
      </c>
      <c r="B171" s="98" t="s">
        <v>134</v>
      </c>
      <c r="C171" s="86" t="s">
        <v>290</v>
      </c>
      <c r="D171" s="100">
        <f>D172</f>
        <v>0</v>
      </c>
      <c r="E171" s="100">
        <v>0</v>
      </c>
      <c r="F171" s="100">
        <f t="shared" si="20"/>
        <v>0</v>
      </c>
    </row>
    <row r="172" spans="1:6" ht="25.9" customHeight="1" x14ac:dyDescent="0.2">
      <c r="A172" s="38" t="s">
        <v>259</v>
      </c>
      <c r="B172" s="98" t="s">
        <v>134</v>
      </c>
      <c r="C172" s="86" t="s">
        <v>291</v>
      </c>
      <c r="D172" s="100">
        <f>D173</f>
        <v>0</v>
      </c>
      <c r="E172" s="100">
        <v>0</v>
      </c>
      <c r="F172" s="100">
        <f t="shared" si="20"/>
        <v>0</v>
      </c>
    </row>
    <row r="173" spans="1:6" ht="33.6" customHeight="1" x14ac:dyDescent="0.2">
      <c r="A173" s="38" t="s">
        <v>261</v>
      </c>
      <c r="B173" s="98" t="s">
        <v>134</v>
      </c>
      <c r="C173" s="86" t="s">
        <v>292</v>
      </c>
      <c r="D173" s="100">
        <v>0</v>
      </c>
      <c r="E173" s="100">
        <v>0</v>
      </c>
      <c r="F173" s="100">
        <f t="shared" si="20"/>
        <v>0</v>
      </c>
    </row>
    <row r="174" spans="1:6" ht="21.6" customHeight="1" x14ac:dyDescent="0.2">
      <c r="A174" s="38" t="s">
        <v>164</v>
      </c>
      <c r="B174" s="98" t="s">
        <v>134</v>
      </c>
      <c r="C174" s="86" t="s">
        <v>293</v>
      </c>
      <c r="D174" s="100">
        <f>D175</f>
        <v>192000</v>
      </c>
      <c r="E174" s="100">
        <v>0</v>
      </c>
      <c r="F174" s="100">
        <f t="shared" si="20"/>
        <v>192000</v>
      </c>
    </row>
    <row r="175" spans="1:6" ht="46.9" customHeight="1" x14ac:dyDescent="0.2">
      <c r="A175" s="38" t="s">
        <v>264</v>
      </c>
      <c r="B175" s="98" t="s">
        <v>134</v>
      </c>
      <c r="C175" s="86" t="s">
        <v>294</v>
      </c>
      <c r="D175" s="100">
        <f>D176</f>
        <v>192000</v>
      </c>
      <c r="E175" s="100">
        <v>0</v>
      </c>
      <c r="F175" s="100">
        <f t="shared" si="20"/>
        <v>192000</v>
      </c>
    </row>
    <row r="176" spans="1:6" ht="60.6" customHeight="1" x14ac:dyDescent="0.2">
      <c r="A176" s="38" t="s">
        <v>266</v>
      </c>
      <c r="B176" s="98" t="s">
        <v>134</v>
      </c>
      <c r="C176" s="86" t="s">
        <v>295</v>
      </c>
      <c r="D176" s="100">
        <v>192000</v>
      </c>
      <c r="E176" s="100">
        <v>0</v>
      </c>
      <c r="F176" s="100">
        <f t="shared" si="20"/>
        <v>192000</v>
      </c>
    </row>
    <row r="177" spans="1:6" ht="33.6" customHeight="1" x14ac:dyDescent="0.2">
      <c r="A177" s="41" t="s">
        <v>296</v>
      </c>
      <c r="B177" s="96" t="s">
        <v>134</v>
      </c>
      <c r="C177" s="87" t="s">
        <v>297</v>
      </c>
      <c r="D177" s="99">
        <f>D189+D193+D201+D206</f>
        <v>72511716.610000014</v>
      </c>
      <c r="E177" s="99">
        <f t="shared" ref="E177" si="22">E189+E193+E201+E206</f>
        <v>13034134.309999999</v>
      </c>
      <c r="F177" s="100">
        <f t="shared" si="20"/>
        <v>59477582.300000012</v>
      </c>
    </row>
    <row r="178" spans="1:6" ht="42" customHeight="1" x14ac:dyDescent="0.2">
      <c r="A178" s="38" t="s">
        <v>156</v>
      </c>
      <c r="B178" s="98" t="s">
        <v>134</v>
      </c>
      <c r="C178" s="86" t="s">
        <v>298</v>
      </c>
      <c r="D178" s="100">
        <f>D190+D194+D202</f>
        <v>48523076.480000004</v>
      </c>
      <c r="E178" s="100">
        <f>E190+E194+E202</f>
        <v>4778569.5199999996</v>
      </c>
      <c r="F178" s="100">
        <f t="shared" si="20"/>
        <v>43744506.960000008</v>
      </c>
    </row>
    <row r="179" spans="1:6" ht="39.6" customHeight="1" x14ac:dyDescent="0.2">
      <c r="A179" s="38" t="s">
        <v>158</v>
      </c>
      <c r="B179" s="98" t="s">
        <v>134</v>
      </c>
      <c r="C179" s="86" t="s">
        <v>299</v>
      </c>
      <c r="D179" s="100">
        <f>D180+D181</f>
        <v>48523076.480000004</v>
      </c>
      <c r="E179" s="100">
        <f>E180+E181</f>
        <v>3508215.45</v>
      </c>
      <c r="F179" s="100">
        <f t="shared" si="20"/>
        <v>45014861.030000001</v>
      </c>
    </row>
    <row r="180" spans="1:6" x14ac:dyDescent="0.2">
      <c r="A180" s="38" t="s">
        <v>162</v>
      </c>
      <c r="B180" s="98" t="s">
        <v>134</v>
      </c>
      <c r="C180" s="86" t="s">
        <v>300</v>
      </c>
      <c r="D180" s="100">
        <f>D192+D196+D204</f>
        <v>34251668.730000004</v>
      </c>
      <c r="E180" s="100">
        <f>E192</f>
        <v>2509003.91</v>
      </c>
      <c r="F180" s="100">
        <f t="shared" si="20"/>
        <v>31742664.820000004</v>
      </c>
    </row>
    <row r="181" spans="1:6" ht="21.6" customHeight="1" x14ac:dyDescent="0.2">
      <c r="A181" s="38" t="s">
        <v>787</v>
      </c>
      <c r="B181" s="98" t="s">
        <v>134</v>
      </c>
      <c r="C181" s="86" t="s">
        <v>785</v>
      </c>
      <c r="D181" s="100">
        <f>D197+D205</f>
        <v>14271407.75</v>
      </c>
      <c r="E181" s="100">
        <f>E197+E205</f>
        <v>999211.54</v>
      </c>
      <c r="F181" s="100">
        <f>F197+F205</f>
        <v>13486813.75</v>
      </c>
    </row>
    <row r="182" spans="1:6" ht="37.15" customHeight="1" x14ac:dyDescent="0.2">
      <c r="A182" s="38" t="s">
        <v>301</v>
      </c>
      <c r="B182" s="98" t="s">
        <v>134</v>
      </c>
      <c r="C182" s="86" t="s">
        <v>302</v>
      </c>
      <c r="D182" s="100">
        <f>D198</f>
        <v>0</v>
      </c>
      <c r="E182" s="100">
        <v>0</v>
      </c>
      <c r="F182" s="100">
        <f t="shared" si="20"/>
        <v>0</v>
      </c>
    </row>
    <row r="183" spans="1:6" x14ac:dyDescent="0.2">
      <c r="A183" s="38" t="s">
        <v>303</v>
      </c>
      <c r="B183" s="98" t="s">
        <v>134</v>
      </c>
      <c r="C183" s="86" t="s">
        <v>304</v>
      </c>
      <c r="D183" s="100">
        <f>D184</f>
        <v>0</v>
      </c>
      <c r="E183" s="100">
        <v>0</v>
      </c>
      <c r="F183" s="100">
        <f t="shared" si="20"/>
        <v>0</v>
      </c>
    </row>
    <row r="184" spans="1:6" ht="43.15" customHeight="1" x14ac:dyDescent="0.2">
      <c r="A184" s="38" t="s">
        <v>305</v>
      </c>
      <c r="B184" s="98" t="s">
        <v>134</v>
      </c>
      <c r="C184" s="86" t="s">
        <v>306</v>
      </c>
      <c r="D184" s="100">
        <f>D200</f>
        <v>0</v>
      </c>
      <c r="E184" s="100">
        <v>0</v>
      </c>
      <c r="F184" s="100">
        <f t="shared" si="20"/>
        <v>0</v>
      </c>
    </row>
    <row r="185" spans="1:6" ht="40.15" customHeight="1" x14ac:dyDescent="0.2">
      <c r="A185" s="38" t="s">
        <v>257</v>
      </c>
      <c r="B185" s="98" t="s">
        <v>134</v>
      </c>
      <c r="C185" s="86" t="s">
        <v>307</v>
      </c>
      <c r="D185" s="100">
        <f>D186</f>
        <v>23988640.130000003</v>
      </c>
      <c r="E185" s="100">
        <f t="shared" ref="E185" si="23">E186</f>
        <v>8255564.79</v>
      </c>
      <c r="F185" s="100">
        <f t="shared" si="20"/>
        <v>15733075.340000004</v>
      </c>
    </row>
    <row r="186" spans="1:6" ht="18.600000000000001" customHeight="1" x14ac:dyDescent="0.2">
      <c r="A186" s="38" t="s">
        <v>259</v>
      </c>
      <c r="B186" s="98" t="s">
        <v>134</v>
      </c>
      <c r="C186" s="86" t="s">
        <v>308</v>
      </c>
      <c r="D186" s="100">
        <f>D187+D188</f>
        <v>23988640.130000003</v>
      </c>
      <c r="E186" s="100">
        <f t="shared" ref="E186" si="24">E187+E188</f>
        <v>8255564.79</v>
      </c>
      <c r="F186" s="100">
        <f t="shared" si="20"/>
        <v>15733075.340000004</v>
      </c>
    </row>
    <row r="187" spans="1:6" ht="58.9" customHeight="1" x14ac:dyDescent="0.2">
      <c r="A187" s="38" t="s">
        <v>309</v>
      </c>
      <c r="B187" s="98" t="s">
        <v>134</v>
      </c>
      <c r="C187" s="86" t="s">
        <v>310</v>
      </c>
      <c r="D187" s="100">
        <f>D209</f>
        <v>23147917.420000002</v>
      </c>
      <c r="E187" s="100">
        <f t="shared" ref="E187" si="25">E209</f>
        <v>8047537.0999999996</v>
      </c>
      <c r="F187" s="100">
        <f t="shared" si="20"/>
        <v>15100380.320000002</v>
      </c>
    </row>
    <row r="188" spans="1:6" ht="31.15" customHeight="1" x14ac:dyDescent="0.2">
      <c r="A188" s="38" t="s">
        <v>261</v>
      </c>
      <c r="B188" s="98" t="s">
        <v>134</v>
      </c>
      <c r="C188" s="86" t="s">
        <v>311</v>
      </c>
      <c r="D188" s="100">
        <f>D210</f>
        <v>840722.71</v>
      </c>
      <c r="E188" s="100">
        <f t="shared" ref="E188" si="26">E210</f>
        <v>208027.69</v>
      </c>
      <c r="F188" s="100">
        <f t="shared" si="20"/>
        <v>632695.02</v>
      </c>
    </row>
    <row r="189" spans="1:6" ht="21" customHeight="1" x14ac:dyDescent="0.2">
      <c r="A189" s="41" t="s">
        <v>312</v>
      </c>
      <c r="B189" s="96" t="s">
        <v>134</v>
      </c>
      <c r="C189" s="87" t="s">
        <v>313</v>
      </c>
      <c r="D189" s="99">
        <f t="shared" ref="D189:E191" si="27">D190</f>
        <v>8425622.9299999997</v>
      </c>
      <c r="E189" s="99">
        <f t="shared" si="27"/>
        <v>2509003.91</v>
      </c>
      <c r="F189" s="100">
        <f t="shared" si="20"/>
        <v>5916619.0199999996</v>
      </c>
    </row>
    <row r="190" spans="1:6" ht="36.6" customHeight="1" x14ac:dyDescent="0.2">
      <c r="A190" s="38" t="s">
        <v>156</v>
      </c>
      <c r="B190" s="98" t="s">
        <v>134</v>
      </c>
      <c r="C190" s="86" t="s">
        <v>314</v>
      </c>
      <c r="D190" s="100">
        <f t="shared" si="27"/>
        <v>8425622.9299999997</v>
      </c>
      <c r="E190" s="100">
        <f t="shared" si="27"/>
        <v>2509003.91</v>
      </c>
      <c r="F190" s="100">
        <f t="shared" si="20"/>
        <v>5916619.0199999996</v>
      </c>
    </row>
    <row r="191" spans="1:6" ht="35.450000000000003" customHeight="1" x14ac:dyDescent="0.2">
      <c r="A191" s="38" t="s">
        <v>158</v>
      </c>
      <c r="B191" s="98" t="s">
        <v>134</v>
      </c>
      <c r="C191" s="86" t="s">
        <v>315</v>
      </c>
      <c r="D191" s="100">
        <f t="shared" si="27"/>
        <v>8425622.9299999997</v>
      </c>
      <c r="E191" s="100">
        <f t="shared" si="27"/>
        <v>2509003.91</v>
      </c>
      <c r="F191" s="100">
        <f t="shared" si="20"/>
        <v>5916619.0199999996</v>
      </c>
    </row>
    <row r="192" spans="1:6" ht="21.6" customHeight="1" x14ac:dyDescent="0.2">
      <c r="A192" s="38" t="s">
        <v>162</v>
      </c>
      <c r="B192" s="98" t="s">
        <v>134</v>
      </c>
      <c r="C192" s="86" t="s">
        <v>316</v>
      </c>
      <c r="D192" s="100">
        <v>8425622.9299999997</v>
      </c>
      <c r="E192" s="100">
        <v>2509003.91</v>
      </c>
      <c r="F192" s="100">
        <f t="shared" si="20"/>
        <v>5916619.0199999996</v>
      </c>
    </row>
    <row r="193" spans="1:6" ht="19.899999999999999" customHeight="1" x14ac:dyDescent="0.2">
      <c r="A193" s="41" t="s">
        <v>317</v>
      </c>
      <c r="B193" s="96" t="s">
        <v>134</v>
      </c>
      <c r="C193" s="87" t="s">
        <v>318</v>
      </c>
      <c r="D193" s="99">
        <f>D194+D198</f>
        <v>12321407.75</v>
      </c>
      <c r="E193" s="99">
        <f>E194</f>
        <v>107308.77</v>
      </c>
      <c r="F193" s="100">
        <f t="shared" si="20"/>
        <v>12214098.98</v>
      </c>
    </row>
    <row r="194" spans="1:6" ht="39.6" customHeight="1" x14ac:dyDescent="0.2">
      <c r="A194" s="38" t="s">
        <v>156</v>
      </c>
      <c r="B194" s="98" t="s">
        <v>134</v>
      </c>
      <c r="C194" s="86" t="s">
        <v>319</v>
      </c>
      <c r="D194" s="100">
        <f>D195</f>
        <v>12321407.75</v>
      </c>
      <c r="E194" s="100">
        <f>E195</f>
        <v>107308.77</v>
      </c>
      <c r="F194" s="100">
        <f t="shared" si="20"/>
        <v>12214098.98</v>
      </c>
    </row>
    <row r="195" spans="1:6" ht="38.450000000000003" customHeight="1" x14ac:dyDescent="0.2">
      <c r="A195" s="38" t="s">
        <v>158</v>
      </c>
      <c r="B195" s="98" t="s">
        <v>134</v>
      </c>
      <c r="C195" s="86" t="s">
        <v>320</v>
      </c>
      <c r="D195" s="100">
        <f>D196+D197</f>
        <v>12321407.75</v>
      </c>
      <c r="E195" s="100">
        <f>E196+E197</f>
        <v>107308.77</v>
      </c>
      <c r="F195" s="100">
        <f t="shared" si="20"/>
        <v>12214098.98</v>
      </c>
    </row>
    <row r="196" spans="1:6" ht="22.15" customHeight="1" x14ac:dyDescent="0.2">
      <c r="A196" s="38" t="s">
        <v>162</v>
      </c>
      <c r="B196" s="98" t="s">
        <v>134</v>
      </c>
      <c r="C196" s="86" t="s">
        <v>321</v>
      </c>
      <c r="D196" s="100">
        <v>50000</v>
      </c>
      <c r="E196" s="100">
        <v>0</v>
      </c>
      <c r="F196" s="100">
        <f t="shared" si="20"/>
        <v>50000</v>
      </c>
    </row>
    <row r="197" spans="1:6" ht="22.15" customHeight="1" x14ac:dyDescent="0.2">
      <c r="A197" s="38" t="s">
        <v>787</v>
      </c>
      <c r="B197" s="98" t="s">
        <v>134</v>
      </c>
      <c r="C197" s="86" t="s">
        <v>774</v>
      </c>
      <c r="D197" s="101">
        <v>12271407.75</v>
      </c>
      <c r="E197" s="101">
        <v>107308.77</v>
      </c>
      <c r="F197" s="100">
        <f>D197+E197</f>
        <v>12378716.52</v>
      </c>
    </row>
    <row r="198" spans="1:6" ht="36.75" customHeight="1" x14ac:dyDescent="0.2">
      <c r="A198" s="38" t="s">
        <v>301</v>
      </c>
      <c r="B198" s="98" t="s">
        <v>134</v>
      </c>
      <c r="C198" s="86" t="s">
        <v>322</v>
      </c>
      <c r="D198" s="100">
        <f>D199</f>
        <v>0</v>
      </c>
      <c r="E198" s="100">
        <v>0</v>
      </c>
      <c r="F198" s="100">
        <f t="shared" si="20"/>
        <v>0</v>
      </c>
    </row>
    <row r="199" spans="1:6" ht="21" customHeight="1" x14ac:dyDescent="0.2">
      <c r="A199" s="38" t="s">
        <v>303</v>
      </c>
      <c r="B199" s="98" t="s">
        <v>134</v>
      </c>
      <c r="C199" s="86" t="s">
        <v>323</v>
      </c>
      <c r="D199" s="100">
        <f>D200</f>
        <v>0</v>
      </c>
      <c r="E199" s="100">
        <v>0</v>
      </c>
      <c r="F199" s="100">
        <f t="shared" si="20"/>
        <v>0</v>
      </c>
    </row>
    <row r="200" spans="1:6" ht="42.6" customHeight="1" x14ac:dyDescent="0.2">
      <c r="A200" s="38" t="s">
        <v>305</v>
      </c>
      <c r="B200" s="98" t="s">
        <v>134</v>
      </c>
      <c r="C200" s="86" t="s">
        <v>324</v>
      </c>
      <c r="D200" s="100">
        <v>0</v>
      </c>
      <c r="E200" s="100">
        <v>0</v>
      </c>
      <c r="F200" s="100">
        <f t="shared" si="20"/>
        <v>0</v>
      </c>
    </row>
    <row r="201" spans="1:6" ht="21.6" customHeight="1" x14ac:dyDescent="0.2">
      <c r="A201" s="41" t="s">
        <v>325</v>
      </c>
      <c r="B201" s="96" t="s">
        <v>134</v>
      </c>
      <c r="C201" s="87" t="s">
        <v>326</v>
      </c>
      <c r="D201" s="99">
        <f>D202</f>
        <v>27776045.800000001</v>
      </c>
      <c r="E201" s="99">
        <f>E202</f>
        <v>2162256.84</v>
      </c>
      <c r="F201" s="100">
        <f t="shared" si="20"/>
        <v>25613788.960000001</v>
      </c>
    </row>
    <row r="202" spans="1:6" ht="37.5" customHeight="1" x14ac:dyDescent="0.2">
      <c r="A202" s="38" t="s">
        <v>156</v>
      </c>
      <c r="B202" s="98" t="s">
        <v>134</v>
      </c>
      <c r="C202" s="86" t="s">
        <v>327</v>
      </c>
      <c r="D202" s="100">
        <f>D203</f>
        <v>27776045.800000001</v>
      </c>
      <c r="E202" s="100">
        <f>E203</f>
        <v>2162256.84</v>
      </c>
      <c r="F202" s="100">
        <f t="shared" si="20"/>
        <v>25613788.960000001</v>
      </c>
    </row>
    <row r="203" spans="1:6" ht="43.9" customHeight="1" x14ac:dyDescent="0.2">
      <c r="A203" s="38" t="s">
        <v>158</v>
      </c>
      <c r="B203" s="98" t="s">
        <v>134</v>
      </c>
      <c r="C203" s="86" t="s">
        <v>328</v>
      </c>
      <c r="D203" s="100">
        <f>D204+D205</f>
        <v>27776045.800000001</v>
      </c>
      <c r="E203" s="100">
        <f>E204+E205</f>
        <v>2162256.84</v>
      </c>
      <c r="F203" s="100">
        <f t="shared" si="20"/>
        <v>25613788.960000001</v>
      </c>
    </row>
    <row r="204" spans="1:6" ht="21" customHeight="1" x14ac:dyDescent="0.2">
      <c r="A204" s="38" t="s">
        <v>162</v>
      </c>
      <c r="B204" s="98" t="s">
        <v>134</v>
      </c>
      <c r="C204" s="86" t="s">
        <v>329</v>
      </c>
      <c r="D204" s="101">
        <v>25776045.800000001</v>
      </c>
      <c r="E204" s="101">
        <v>1270354.07</v>
      </c>
      <c r="F204" s="100">
        <f t="shared" si="20"/>
        <v>24505691.73</v>
      </c>
    </row>
    <row r="205" spans="1:6" ht="21" customHeight="1" x14ac:dyDescent="0.2">
      <c r="A205" s="38" t="s">
        <v>787</v>
      </c>
      <c r="B205" s="98" t="s">
        <v>134</v>
      </c>
      <c r="C205" s="86" t="s">
        <v>773</v>
      </c>
      <c r="D205" s="100">
        <v>2000000</v>
      </c>
      <c r="E205" s="100">
        <v>891902.77</v>
      </c>
      <c r="F205" s="100">
        <f t="shared" si="20"/>
        <v>1108097.23</v>
      </c>
    </row>
    <row r="206" spans="1:6" ht="27.6" customHeight="1" x14ac:dyDescent="0.2">
      <c r="A206" s="41" t="s">
        <v>330</v>
      </c>
      <c r="B206" s="96" t="s">
        <v>134</v>
      </c>
      <c r="C206" s="87" t="s">
        <v>331</v>
      </c>
      <c r="D206" s="99">
        <f>D207</f>
        <v>23988640.130000003</v>
      </c>
      <c r="E206" s="99">
        <f>E207</f>
        <v>8255564.79</v>
      </c>
      <c r="F206" s="100">
        <f t="shared" si="20"/>
        <v>15733075.340000004</v>
      </c>
    </row>
    <row r="207" spans="1:6" ht="40.15" customHeight="1" x14ac:dyDescent="0.2">
      <c r="A207" s="38" t="s">
        <v>257</v>
      </c>
      <c r="B207" s="98" t="s">
        <v>134</v>
      </c>
      <c r="C207" s="86" t="s">
        <v>332</v>
      </c>
      <c r="D207" s="100">
        <f>D208</f>
        <v>23988640.130000003</v>
      </c>
      <c r="E207" s="100">
        <f>E208</f>
        <v>8255564.79</v>
      </c>
      <c r="F207" s="100">
        <f t="shared" si="20"/>
        <v>15733075.340000004</v>
      </c>
    </row>
    <row r="208" spans="1:6" ht="23.45" customHeight="1" x14ac:dyDescent="0.2">
      <c r="A208" s="38" t="s">
        <v>259</v>
      </c>
      <c r="B208" s="98" t="s">
        <v>134</v>
      </c>
      <c r="C208" s="86" t="s">
        <v>333</v>
      </c>
      <c r="D208" s="100">
        <f>D209+D210</f>
        <v>23988640.130000003</v>
      </c>
      <c r="E208" s="100">
        <f>E209+E210</f>
        <v>8255564.79</v>
      </c>
      <c r="F208" s="100">
        <f t="shared" si="20"/>
        <v>15733075.340000004</v>
      </c>
    </row>
    <row r="209" spans="1:6" ht="67.5" customHeight="1" x14ac:dyDescent="0.2">
      <c r="A209" s="38" t="s">
        <v>309</v>
      </c>
      <c r="B209" s="98" t="s">
        <v>134</v>
      </c>
      <c r="C209" s="86" t="s">
        <v>334</v>
      </c>
      <c r="D209" s="101">
        <v>23147917.420000002</v>
      </c>
      <c r="E209" s="101">
        <v>8047537.0999999996</v>
      </c>
      <c r="F209" s="100">
        <f t="shared" si="20"/>
        <v>15100380.320000002</v>
      </c>
    </row>
    <row r="210" spans="1:6" ht="34.15" customHeight="1" x14ac:dyDescent="0.2">
      <c r="A210" s="38" t="s">
        <v>261</v>
      </c>
      <c r="B210" s="98" t="s">
        <v>134</v>
      </c>
      <c r="C210" s="86" t="s">
        <v>335</v>
      </c>
      <c r="D210" s="101">
        <v>840722.71</v>
      </c>
      <c r="E210" s="101">
        <v>208027.69</v>
      </c>
      <c r="F210" s="100">
        <f t="shared" si="20"/>
        <v>632695.02</v>
      </c>
    </row>
    <row r="211" spans="1:6" x14ac:dyDescent="0.2">
      <c r="A211" s="41" t="s">
        <v>336</v>
      </c>
      <c r="B211" s="96" t="s">
        <v>134</v>
      </c>
      <c r="C211" s="87" t="s">
        <v>337</v>
      </c>
      <c r="D211" s="99">
        <f>D235+D240+D245+D250+D257</f>
        <v>375183905.54000002</v>
      </c>
      <c r="E211" s="99">
        <f t="shared" ref="E211" si="28">E235+E240+E245+E250+E257</f>
        <v>90672591.859999999</v>
      </c>
      <c r="F211" s="100">
        <f t="shared" si="20"/>
        <v>284511313.68000001</v>
      </c>
    </row>
    <row r="212" spans="1:6" ht="74.25" customHeight="1" x14ac:dyDescent="0.2">
      <c r="A212" s="38" t="s">
        <v>138</v>
      </c>
      <c r="B212" s="98" t="s">
        <v>134</v>
      </c>
      <c r="C212" s="86" t="s">
        <v>338</v>
      </c>
      <c r="D212" s="100">
        <f>D258</f>
        <v>5353639.45</v>
      </c>
      <c r="E212" s="100">
        <f t="shared" ref="E212" si="29">E258</f>
        <v>1991711.09</v>
      </c>
      <c r="F212" s="100">
        <f t="shared" si="20"/>
        <v>3361928.3600000003</v>
      </c>
    </row>
    <row r="213" spans="1:6" ht="28.9" customHeight="1" x14ac:dyDescent="0.2">
      <c r="A213" s="38" t="s">
        <v>148</v>
      </c>
      <c r="B213" s="98" t="s">
        <v>134</v>
      </c>
      <c r="C213" s="86" t="s">
        <v>339</v>
      </c>
      <c r="D213" s="100">
        <f>D214+D215+D216+D217</f>
        <v>5353639.45</v>
      </c>
      <c r="E213" s="100">
        <f t="shared" ref="E213" si="30">E214+E215+E216+E217</f>
        <v>1991711.09</v>
      </c>
      <c r="F213" s="100">
        <f t="shared" si="20"/>
        <v>3361928.3600000003</v>
      </c>
    </row>
    <row r="214" spans="1:6" ht="28.9" customHeight="1" x14ac:dyDescent="0.2">
      <c r="A214" s="38" t="s">
        <v>150</v>
      </c>
      <c r="B214" s="98" t="s">
        <v>134</v>
      </c>
      <c r="C214" s="86" t="s">
        <v>340</v>
      </c>
      <c r="D214" s="100">
        <f>D260</f>
        <v>4499647.2</v>
      </c>
      <c r="E214" s="100">
        <f t="shared" ref="E214" si="31">E260</f>
        <v>1349898.58</v>
      </c>
      <c r="F214" s="100">
        <f t="shared" si="20"/>
        <v>3149748.62</v>
      </c>
    </row>
    <row r="215" spans="1:6" ht="45.6" customHeight="1" x14ac:dyDescent="0.2">
      <c r="A215" s="38" t="s">
        <v>152</v>
      </c>
      <c r="B215" s="98" t="s">
        <v>134</v>
      </c>
      <c r="C215" s="86" t="s">
        <v>341</v>
      </c>
      <c r="D215" s="100">
        <f>D261</f>
        <v>33645</v>
      </c>
      <c r="E215" s="100">
        <f t="shared" ref="E215" si="32">E261</f>
        <v>31895</v>
      </c>
      <c r="F215" s="100">
        <f t="shared" si="20"/>
        <v>1750</v>
      </c>
    </row>
    <row r="216" spans="1:6" ht="59.45" customHeight="1" x14ac:dyDescent="0.2">
      <c r="A216" s="38" t="s">
        <v>231</v>
      </c>
      <c r="B216" s="98" t="s">
        <v>134</v>
      </c>
      <c r="C216" s="86" t="s">
        <v>342</v>
      </c>
      <c r="D216" s="100">
        <f>D262</f>
        <v>0</v>
      </c>
      <c r="E216" s="100">
        <f t="shared" ref="E216" si="33">E262</f>
        <v>0</v>
      </c>
      <c r="F216" s="100">
        <f t="shared" si="20"/>
        <v>0</v>
      </c>
    </row>
    <row r="217" spans="1:6" ht="52.5" customHeight="1" x14ac:dyDescent="0.2">
      <c r="A217" s="38" t="s">
        <v>154</v>
      </c>
      <c r="B217" s="98" t="s">
        <v>134</v>
      </c>
      <c r="C217" s="86" t="s">
        <v>343</v>
      </c>
      <c r="D217" s="100">
        <f>D263</f>
        <v>820347.25</v>
      </c>
      <c r="E217" s="100">
        <f t="shared" ref="E217" si="34">E263</f>
        <v>609917.51</v>
      </c>
      <c r="F217" s="100">
        <f t="shared" si="20"/>
        <v>210429.74</v>
      </c>
    </row>
    <row r="218" spans="1:6" ht="42.75" customHeight="1" x14ac:dyDescent="0.2">
      <c r="A218" s="38" t="s">
        <v>156</v>
      </c>
      <c r="B218" s="98" t="s">
        <v>134</v>
      </c>
      <c r="C218" s="86" t="s">
        <v>344</v>
      </c>
      <c r="D218" s="100">
        <f>D219</f>
        <v>1133621.01</v>
      </c>
      <c r="E218" s="100">
        <f t="shared" ref="E218" si="35">E219</f>
        <v>36070.020000000004</v>
      </c>
      <c r="F218" s="100">
        <f t="shared" si="20"/>
        <v>1097550.99</v>
      </c>
    </row>
    <row r="219" spans="1:6" ht="37.9" customHeight="1" x14ac:dyDescent="0.2">
      <c r="A219" s="38" t="s">
        <v>158</v>
      </c>
      <c r="B219" s="98" t="s">
        <v>134</v>
      </c>
      <c r="C219" s="86" t="s">
        <v>345</v>
      </c>
      <c r="D219" s="100">
        <f>D220+D221</f>
        <v>1133621.01</v>
      </c>
      <c r="E219" s="100">
        <f>E220+E221</f>
        <v>36070.020000000004</v>
      </c>
      <c r="F219" s="100">
        <f t="shared" si="20"/>
        <v>1097550.99</v>
      </c>
    </row>
    <row r="220" spans="1:6" ht="36.75" customHeight="1" x14ac:dyDescent="0.2">
      <c r="A220" s="38" t="s">
        <v>160</v>
      </c>
      <c r="B220" s="98" t="s">
        <v>134</v>
      </c>
      <c r="C220" s="86" t="s">
        <v>346</v>
      </c>
      <c r="D220" s="100">
        <f>D266</f>
        <v>63200</v>
      </c>
      <c r="E220" s="100">
        <f t="shared" ref="E220" si="36">E266</f>
        <v>9466.77</v>
      </c>
      <c r="F220" s="100">
        <f t="shared" si="20"/>
        <v>53733.229999999996</v>
      </c>
    </row>
    <row r="221" spans="1:6" ht="19.149999999999999" customHeight="1" x14ac:dyDescent="0.2">
      <c r="A221" s="38" t="s">
        <v>162</v>
      </c>
      <c r="B221" s="98" t="s">
        <v>134</v>
      </c>
      <c r="C221" s="86" t="s">
        <v>347</v>
      </c>
      <c r="D221" s="100">
        <f>D253+D267</f>
        <v>1070421.01</v>
      </c>
      <c r="E221" s="100">
        <f>E253+E267</f>
        <v>26603.25</v>
      </c>
      <c r="F221" s="100">
        <f t="shared" si="20"/>
        <v>1043817.76</v>
      </c>
    </row>
    <row r="222" spans="1:6" ht="39" customHeight="1" x14ac:dyDescent="0.2">
      <c r="A222" s="38" t="s">
        <v>301</v>
      </c>
      <c r="B222" s="98" t="s">
        <v>134</v>
      </c>
      <c r="C222" s="86" t="s">
        <v>848</v>
      </c>
      <c r="D222" s="100">
        <f t="shared" ref="D222" si="37">D268</f>
        <v>1531945.87</v>
      </c>
      <c r="E222" s="100">
        <f>E269</f>
        <v>0</v>
      </c>
      <c r="F222" s="100">
        <f t="shared" si="20"/>
        <v>1531945.87</v>
      </c>
    </row>
    <row r="223" spans="1:6" ht="19.149999999999999" customHeight="1" x14ac:dyDescent="0.2">
      <c r="A223" s="38" t="s">
        <v>303</v>
      </c>
      <c r="B223" s="98" t="s">
        <v>134</v>
      </c>
      <c r="C223" s="86" t="s">
        <v>849</v>
      </c>
      <c r="D223" s="100">
        <f t="shared" ref="D223:E223" si="38">D269</f>
        <v>1531945.87</v>
      </c>
      <c r="E223" s="100">
        <f t="shared" si="38"/>
        <v>0</v>
      </c>
      <c r="F223" s="100">
        <f t="shared" si="20"/>
        <v>1531945.87</v>
      </c>
    </row>
    <row r="224" spans="1:6" ht="42.6" customHeight="1" x14ac:dyDescent="0.2">
      <c r="A224" s="38" t="s">
        <v>305</v>
      </c>
      <c r="B224" s="98" t="s">
        <v>134</v>
      </c>
      <c r="C224" s="86" t="s">
        <v>850</v>
      </c>
      <c r="D224" s="100">
        <f>D270</f>
        <v>1531945.87</v>
      </c>
      <c r="E224" s="100">
        <f>E270</f>
        <v>0</v>
      </c>
      <c r="F224" s="100">
        <f t="shared" si="20"/>
        <v>1531945.87</v>
      </c>
    </row>
    <row r="225" spans="1:6" ht="40.5" customHeight="1" x14ac:dyDescent="0.2">
      <c r="A225" s="38" t="s">
        <v>257</v>
      </c>
      <c r="B225" s="98" t="s">
        <v>134</v>
      </c>
      <c r="C225" s="86" t="s">
        <v>348</v>
      </c>
      <c r="D225" s="100">
        <f>D236+D241+D246+D254+D271</f>
        <v>367154421.13000005</v>
      </c>
      <c r="E225" s="100">
        <f>E236+E241+E246</f>
        <v>88277550.599999994</v>
      </c>
      <c r="F225" s="100">
        <f t="shared" si="20"/>
        <v>278876870.53000009</v>
      </c>
    </row>
    <row r="226" spans="1:6" ht="18.600000000000001" customHeight="1" x14ac:dyDescent="0.2">
      <c r="A226" s="38" t="s">
        <v>259</v>
      </c>
      <c r="B226" s="98" t="s">
        <v>134</v>
      </c>
      <c r="C226" s="86" t="s">
        <v>349</v>
      </c>
      <c r="D226" s="100">
        <f>D227+D228</f>
        <v>365876129.70999998</v>
      </c>
      <c r="E226" s="100">
        <f>E227+E228</f>
        <v>88277550.599999994</v>
      </c>
      <c r="F226" s="100">
        <f t="shared" si="20"/>
        <v>277598579.11000001</v>
      </c>
    </row>
    <row r="227" spans="1:6" ht="75" customHeight="1" x14ac:dyDescent="0.2">
      <c r="A227" s="38" t="s">
        <v>309</v>
      </c>
      <c r="B227" s="98" t="s">
        <v>134</v>
      </c>
      <c r="C227" s="86" t="s">
        <v>350</v>
      </c>
      <c r="D227" s="100">
        <f>D238+D243+D248</f>
        <v>306038006.50999999</v>
      </c>
      <c r="E227" s="100">
        <f t="shared" ref="E227" si="39">E238+E243+E248</f>
        <v>81322490.719999999</v>
      </c>
      <c r="F227" s="100">
        <f t="shared" si="20"/>
        <v>224715515.78999999</v>
      </c>
    </row>
    <row r="228" spans="1:6" ht="32.450000000000003" customHeight="1" x14ac:dyDescent="0.2">
      <c r="A228" s="38" t="s">
        <v>261</v>
      </c>
      <c r="B228" s="98" t="s">
        <v>134</v>
      </c>
      <c r="C228" s="86" t="s">
        <v>351</v>
      </c>
      <c r="D228" s="100">
        <f>D239+D244+D249+D256</f>
        <v>59838123.200000003</v>
      </c>
      <c r="E228" s="100">
        <f>E239+E244+E249</f>
        <v>6955059.8799999999</v>
      </c>
      <c r="F228" s="100">
        <f t="shared" ref="F228:F293" si="40">D228-E228</f>
        <v>52883063.32</v>
      </c>
    </row>
    <row r="229" spans="1:6" ht="40.15" customHeight="1" x14ac:dyDescent="0.2">
      <c r="A229" s="38" t="s">
        <v>352</v>
      </c>
      <c r="B229" s="98" t="s">
        <v>134</v>
      </c>
      <c r="C229" s="86" t="s">
        <v>353</v>
      </c>
      <c r="D229" s="100">
        <f t="shared" ref="D229:E231" si="41">D272</f>
        <v>1278291.42</v>
      </c>
      <c r="E229" s="100">
        <f t="shared" si="41"/>
        <v>364126</v>
      </c>
      <c r="F229" s="100">
        <f t="shared" si="40"/>
        <v>914165.41999999993</v>
      </c>
    </row>
    <row r="230" spans="1:6" ht="41.45" customHeight="1" x14ac:dyDescent="0.2">
      <c r="A230" s="38" t="s">
        <v>354</v>
      </c>
      <c r="B230" s="98" t="s">
        <v>134</v>
      </c>
      <c r="C230" s="86" t="s">
        <v>355</v>
      </c>
      <c r="D230" s="100">
        <f t="shared" si="41"/>
        <v>1278291.42</v>
      </c>
      <c r="E230" s="100">
        <f t="shared" si="41"/>
        <v>364126</v>
      </c>
      <c r="F230" s="100">
        <f t="shared" si="40"/>
        <v>914165.41999999993</v>
      </c>
    </row>
    <row r="231" spans="1:6" ht="18" customHeight="1" x14ac:dyDescent="0.2">
      <c r="A231" s="38" t="s">
        <v>164</v>
      </c>
      <c r="B231" s="98" t="s">
        <v>134</v>
      </c>
      <c r="C231" s="86" t="s">
        <v>356</v>
      </c>
      <c r="D231" s="100">
        <f t="shared" si="41"/>
        <v>10278.08</v>
      </c>
      <c r="E231" s="100">
        <f t="shared" si="41"/>
        <v>3134.15</v>
      </c>
      <c r="F231" s="100">
        <f t="shared" si="40"/>
        <v>7143.93</v>
      </c>
    </row>
    <row r="232" spans="1:6" ht="18.600000000000001" customHeight="1" x14ac:dyDescent="0.2">
      <c r="A232" s="38" t="s">
        <v>170</v>
      </c>
      <c r="B232" s="98" t="s">
        <v>134</v>
      </c>
      <c r="C232" s="86" t="s">
        <v>357</v>
      </c>
      <c r="D232" s="100">
        <f>D233+D234</f>
        <v>10278.08</v>
      </c>
      <c r="E232" s="100">
        <f>E233+E234</f>
        <v>3134.15</v>
      </c>
      <c r="F232" s="100">
        <f t="shared" si="40"/>
        <v>7143.93</v>
      </c>
    </row>
    <row r="233" spans="1:6" ht="22.9" customHeight="1" x14ac:dyDescent="0.2">
      <c r="A233" s="38" t="s">
        <v>174</v>
      </c>
      <c r="B233" s="98" t="s">
        <v>134</v>
      </c>
      <c r="C233" s="86" t="s">
        <v>358</v>
      </c>
      <c r="D233" s="100">
        <f>D276</f>
        <v>2278.08</v>
      </c>
      <c r="E233" s="100">
        <f>E276</f>
        <v>0</v>
      </c>
      <c r="F233" s="100">
        <f t="shared" si="40"/>
        <v>2278.08</v>
      </c>
    </row>
    <row r="234" spans="1:6" ht="22.9" customHeight="1" x14ac:dyDescent="0.2">
      <c r="A234" s="38" t="s">
        <v>176</v>
      </c>
      <c r="B234" s="98" t="s">
        <v>134</v>
      </c>
      <c r="C234" s="86" t="s">
        <v>786</v>
      </c>
      <c r="D234" s="100">
        <f>D277</f>
        <v>8000</v>
      </c>
      <c r="E234" s="100">
        <f>E277</f>
        <v>3134.15</v>
      </c>
      <c r="F234" s="100"/>
    </row>
    <row r="235" spans="1:6" x14ac:dyDescent="0.2">
      <c r="A235" s="41" t="s">
        <v>359</v>
      </c>
      <c r="B235" s="96" t="s">
        <v>134</v>
      </c>
      <c r="C235" s="87" t="s">
        <v>360</v>
      </c>
      <c r="D235" s="99">
        <f>D236</f>
        <v>103874414.23999999</v>
      </c>
      <c r="E235" s="99">
        <f t="shared" ref="E235" si="42">E236</f>
        <v>24715609.199999999</v>
      </c>
      <c r="F235" s="100">
        <f t="shared" si="40"/>
        <v>79158805.039999992</v>
      </c>
    </row>
    <row r="236" spans="1:6" ht="38.450000000000003" customHeight="1" x14ac:dyDescent="0.2">
      <c r="A236" s="38" t="s">
        <v>257</v>
      </c>
      <c r="B236" s="98" t="s">
        <v>134</v>
      </c>
      <c r="C236" s="86" t="s">
        <v>361</v>
      </c>
      <c r="D236" s="100">
        <f>D237</f>
        <v>103874414.23999999</v>
      </c>
      <c r="E236" s="100">
        <f t="shared" ref="E236" si="43">E237</f>
        <v>24715609.199999999</v>
      </c>
      <c r="F236" s="100">
        <f t="shared" si="40"/>
        <v>79158805.039999992</v>
      </c>
    </row>
    <row r="237" spans="1:6" ht="24" customHeight="1" x14ac:dyDescent="0.2">
      <c r="A237" s="38" t="s">
        <v>259</v>
      </c>
      <c r="B237" s="98" t="s">
        <v>134</v>
      </c>
      <c r="C237" s="86" t="s">
        <v>362</v>
      </c>
      <c r="D237" s="100">
        <f>D238+D239</f>
        <v>103874414.23999999</v>
      </c>
      <c r="E237" s="100">
        <f t="shared" ref="E237" si="44">E238+E239</f>
        <v>24715609.199999999</v>
      </c>
      <c r="F237" s="100">
        <f t="shared" si="40"/>
        <v>79158805.039999992</v>
      </c>
    </row>
    <row r="238" spans="1:6" ht="62.45" customHeight="1" x14ac:dyDescent="0.2">
      <c r="A238" s="38" t="s">
        <v>309</v>
      </c>
      <c r="B238" s="98" t="s">
        <v>134</v>
      </c>
      <c r="C238" s="86" t="s">
        <v>363</v>
      </c>
      <c r="D238" s="101">
        <v>101411491.56999999</v>
      </c>
      <c r="E238" s="101">
        <v>24417899.870000001</v>
      </c>
      <c r="F238" s="100">
        <f t="shared" si="40"/>
        <v>76993591.699999988</v>
      </c>
    </row>
    <row r="239" spans="1:6" ht="34.15" customHeight="1" x14ac:dyDescent="0.2">
      <c r="A239" s="38" t="s">
        <v>261</v>
      </c>
      <c r="B239" s="98" t="s">
        <v>134</v>
      </c>
      <c r="C239" s="86" t="s">
        <v>364</v>
      </c>
      <c r="D239" s="101">
        <v>2462922.67</v>
      </c>
      <c r="E239" s="101">
        <v>297709.33</v>
      </c>
      <c r="F239" s="100">
        <f t="shared" si="40"/>
        <v>2165213.34</v>
      </c>
    </row>
    <row r="240" spans="1:6" ht="24" customHeight="1" x14ac:dyDescent="0.2">
      <c r="A240" s="41" t="s">
        <v>365</v>
      </c>
      <c r="B240" s="96" t="s">
        <v>134</v>
      </c>
      <c r="C240" s="87" t="s">
        <v>366</v>
      </c>
      <c r="D240" s="99">
        <f>D241</f>
        <v>188581681.31999999</v>
      </c>
      <c r="E240" s="99">
        <f t="shared" ref="E240" si="45">E241</f>
        <v>51859211.690000005</v>
      </c>
      <c r="F240" s="100">
        <f t="shared" si="40"/>
        <v>136722469.63</v>
      </c>
    </row>
    <row r="241" spans="1:6" ht="42.6" customHeight="1" x14ac:dyDescent="0.2">
      <c r="A241" s="38" t="s">
        <v>257</v>
      </c>
      <c r="B241" s="98" t="s">
        <v>134</v>
      </c>
      <c r="C241" s="86" t="s">
        <v>367</v>
      </c>
      <c r="D241" s="100">
        <f>D242</f>
        <v>188581681.31999999</v>
      </c>
      <c r="E241" s="100">
        <f t="shared" ref="E241" si="46">E242</f>
        <v>51859211.690000005</v>
      </c>
      <c r="F241" s="100">
        <f t="shared" si="40"/>
        <v>136722469.63</v>
      </c>
    </row>
    <row r="242" spans="1:6" ht="25.9" customHeight="1" x14ac:dyDescent="0.2">
      <c r="A242" s="38" t="s">
        <v>259</v>
      </c>
      <c r="B242" s="98" t="s">
        <v>134</v>
      </c>
      <c r="C242" s="86" t="s">
        <v>368</v>
      </c>
      <c r="D242" s="100">
        <f>D243+D244</f>
        <v>188581681.31999999</v>
      </c>
      <c r="E242" s="100">
        <f t="shared" ref="E242" si="47">E243+E244</f>
        <v>51859211.690000005</v>
      </c>
      <c r="F242" s="100">
        <f t="shared" si="40"/>
        <v>136722469.63</v>
      </c>
    </row>
    <row r="243" spans="1:6" ht="61.9" customHeight="1" x14ac:dyDescent="0.2">
      <c r="A243" s="38" t="s">
        <v>309</v>
      </c>
      <c r="B243" s="98" t="s">
        <v>134</v>
      </c>
      <c r="C243" s="86" t="s">
        <v>369</v>
      </c>
      <c r="D243" s="101">
        <v>164198073.34</v>
      </c>
      <c r="E243" s="101">
        <v>45374800.990000002</v>
      </c>
      <c r="F243" s="100">
        <f t="shared" si="40"/>
        <v>118823272.34999999</v>
      </c>
    </row>
    <row r="244" spans="1:6" ht="37.15" customHeight="1" x14ac:dyDescent="0.2">
      <c r="A244" s="38" t="s">
        <v>261</v>
      </c>
      <c r="B244" s="98" t="s">
        <v>134</v>
      </c>
      <c r="C244" s="86" t="s">
        <v>370</v>
      </c>
      <c r="D244" s="101">
        <v>24383607.98</v>
      </c>
      <c r="E244" s="101">
        <v>6484410.7000000002</v>
      </c>
      <c r="F244" s="100">
        <f t="shared" si="40"/>
        <v>17899197.280000001</v>
      </c>
    </row>
    <row r="245" spans="1:6" ht="25.15" customHeight="1" x14ac:dyDescent="0.2">
      <c r="A245" s="41" t="s">
        <v>371</v>
      </c>
      <c r="B245" s="96" t="s">
        <v>134</v>
      </c>
      <c r="C245" s="87" t="s">
        <v>372</v>
      </c>
      <c r="D245" s="99">
        <f>D246</f>
        <v>73240034.150000006</v>
      </c>
      <c r="E245" s="99">
        <f t="shared" ref="E245" si="48">E246</f>
        <v>11702729.709999999</v>
      </c>
      <c r="F245" s="100">
        <f t="shared" si="40"/>
        <v>61537304.440000005</v>
      </c>
    </row>
    <row r="246" spans="1:6" ht="43.15" customHeight="1" x14ac:dyDescent="0.2">
      <c r="A246" s="38" t="s">
        <v>257</v>
      </c>
      <c r="B246" s="98" t="s">
        <v>134</v>
      </c>
      <c r="C246" s="86" t="s">
        <v>373</v>
      </c>
      <c r="D246" s="100">
        <f>D247</f>
        <v>73240034.150000006</v>
      </c>
      <c r="E246" s="100">
        <f>E247</f>
        <v>11702729.709999999</v>
      </c>
      <c r="F246" s="100">
        <f t="shared" si="40"/>
        <v>61537304.440000005</v>
      </c>
    </row>
    <row r="247" spans="1:6" ht="19.899999999999999" customHeight="1" x14ac:dyDescent="0.2">
      <c r="A247" s="38" t="s">
        <v>259</v>
      </c>
      <c r="B247" s="98" t="s">
        <v>134</v>
      </c>
      <c r="C247" s="86" t="s">
        <v>374</v>
      </c>
      <c r="D247" s="100">
        <f>D248+D249</f>
        <v>73240034.150000006</v>
      </c>
      <c r="E247" s="100">
        <f>E248+E249</f>
        <v>11702729.709999999</v>
      </c>
      <c r="F247" s="100">
        <f t="shared" si="40"/>
        <v>61537304.440000005</v>
      </c>
    </row>
    <row r="248" spans="1:6" ht="57" customHeight="1" x14ac:dyDescent="0.2">
      <c r="A248" s="38" t="s">
        <v>309</v>
      </c>
      <c r="B248" s="98" t="s">
        <v>134</v>
      </c>
      <c r="C248" s="86" t="s">
        <v>375</v>
      </c>
      <c r="D248" s="101">
        <v>40428441.600000001</v>
      </c>
      <c r="E248" s="101">
        <v>11529789.859999999</v>
      </c>
      <c r="F248" s="100">
        <f t="shared" si="40"/>
        <v>28898651.740000002</v>
      </c>
    </row>
    <row r="249" spans="1:6" ht="30" customHeight="1" x14ac:dyDescent="0.2">
      <c r="A249" s="38" t="s">
        <v>261</v>
      </c>
      <c r="B249" s="98" t="s">
        <v>134</v>
      </c>
      <c r="C249" s="86" t="s">
        <v>376</v>
      </c>
      <c r="D249" s="100">
        <v>32811592.550000001</v>
      </c>
      <c r="E249" s="100">
        <v>172939.85</v>
      </c>
      <c r="F249" s="100">
        <f t="shared" si="40"/>
        <v>32638652.699999999</v>
      </c>
    </row>
    <row r="250" spans="1:6" x14ac:dyDescent="0.2">
      <c r="A250" s="41" t="s">
        <v>377</v>
      </c>
      <c r="B250" s="96" t="s">
        <v>134</v>
      </c>
      <c r="C250" s="87" t="s">
        <v>378</v>
      </c>
      <c r="D250" s="99">
        <f>D251+D254</f>
        <v>180000</v>
      </c>
      <c r="E250" s="99">
        <v>0</v>
      </c>
      <c r="F250" s="100">
        <f t="shared" si="40"/>
        <v>180000</v>
      </c>
    </row>
    <row r="251" spans="1:6" ht="26.45" customHeight="1" x14ac:dyDescent="0.2">
      <c r="A251" s="38" t="s">
        <v>156</v>
      </c>
      <c r="B251" s="98" t="s">
        <v>134</v>
      </c>
      <c r="C251" s="86" t="s">
        <v>379</v>
      </c>
      <c r="D251" s="100">
        <v>0</v>
      </c>
      <c r="E251" s="100">
        <v>0</v>
      </c>
      <c r="F251" s="100">
        <f t="shared" si="40"/>
        <v>0</v>
      </c>
    </row>
    <row r="252" spans="1:6" ht="45" customHeight="1" x14ac:dyDescent="0.2">
      <c r="A252" s="38" t="s">
        <v>158</v>
      </c>
      <c r="B252" s="98" t="s">
        <v>134</v>
      </c>
      <c r="C252" s="86" t="s">
        <v>380</v>
      </c>
      <c r="D252" s="100">
        <v>0</v>
      </c>
      <c r="E252" s="100">
        <v>0</v>
      </c>
      <c r="F252" s="100">
        <f t="shared" si="40"/>
        <v>0</v>
      </c>
    </row>
    <row r="253" spans="1:6" ht="18" customHeight="1" x14ac:dyDescent="0.2">
      <c r="A253" s="38" t="s">
        <v>162</v>
      </c>
      <c r="B253" s="98" t="s">
        <v>134</v>
      </c>
      <c r="C253" s="86" t="s">
        <v>381</v>
      </c>
      <c r="D253" s="100">
        <v>0</v>
      </c>
      <c r="E253" s="100">
        <v>0</v>
      </c>
      <c r="F253" s="100">
        <f t="shared" si="40"/>
        <v>0</v>
      </c>
    </row>
    <row r="254" spans="1:6" ht="37.9" customHeight="1" x14ac:dyDescent="0.2">
      <c r="A254" s="38" t="s">
        <v>257</v>
      </c>
      <c r="B254" s="98" t="s">
        <v>134</v>
      </c>
      <c r="C254" s="86" t="s">
        <v>382</v>
      </c>
      <c r="D254" s="100">
        <f>D255</f>
        <v>180000</v>
      </c>
      <c r="E254" s="100">
        <v>0</v>
      </c>
      <c r="F254" s="100">
        <f t="shared" si="40"/>
        <v>180000</v>
      </c>
    </row>
    <row r="255" spans="1:6" ht="18.600000000000001" customHeight="1" x14ac:dyDescent="0.2">
      <c r="A255" s="38" t="s">
        <v>259</v>
      </c>
      <c r="B255" s="98" t="s">
        <v>134</v>
      </c>
      <c r="C255" s="86" t="s">
        <v>383</v>
      </c>
      <c r="D255" s="100">
        <f>D256</f>
        <v>180000</v>
      </c>
      <c r="E255" s="100">
        <v>0</v>
      </c>
      <c r="F255" s="100">
        <f t="shared" si="40"/>
        <v>180000</v>
      </c>
    </row>
    <row r="256" spans="1:6" ht="30.6" customHeight="1" x14ac:dyDescent="0.2">
      <c r="A256" s="38" t="s">
        <v>261</v>
      </c>
      <c r="B256" s="98" t="s">
        <v>134</v>
      </c>
      <c r="C256" s="86" t="s">
        <v>384</v>
      </c>
      <c r="D256" s="100">
        <v>180000</v>
      </c>
      <c r="E256" s="100">
        <v>0</v>
      </c>
      <c r="F256" s="100">
        <f t="shared" si="40"/>
        <v>180000</v>
      </c>
    </row>
    <row r="257" spans="1:6" ht="23.45" customHeight="1" x14ac:dyDescent="0.2">
      <c r="A257" s="41" t="s">
        <v>385</v>
      </c>
      <c r="B257" s="96" t="s">
        <v>134</v>
      </c>
      <c r="C257" s="87" t="s">
        <v>386</v>
      </c>
      <c r="D257" s="99">
        <f>D258+D264+D268+D271+D274</f>
        <v>9307775.8300000001</v>
      </c>
      <c r="E257" s="99">
        <f>E258+E264+E268+E271+E274</f>
        <v>2395041.2600000002</v>
      </c>
      <c r="F257" s="100">
        <f t="shared" si="40"/>
        <v>6912734.5700000003</v>
      </c>
    </row>
    <row r="258" spans="1:6" ht="72.75" customHeight="1" x14ac:dyDescent="0.2">
      <c r="A258" s="38" t="s">
        <v>138</v>
      </c>
      <c r="B258" s="98" t="s">
        <v>134</v>
      </c>
      <c r="C258" s="86" t="s">
        <v>387</v>
      </c>
      <c r="D258" s="100">
        <f>D259</f>
        <v>5353639.45</v>
      </c>
      <c r="E258" s="100">
        <f t="shared" ref="E258" si="49">E259</f>
        <v>1991711.09</v>
      </c>
      <c r="F258" s="100">
        <f t="shared" si="40"/>
        <v>3361928.3600000003</v>
      </c>
    </row>
    <row r="259" spans="1:6" ht="28.9" customHeight="1" x14ac:dyDescent="0.2">
      <c r="A259" s="38" t="s">
        <v>148</v>
      </c>
      <c r="B259" s="98" t="s">
        <v>134</v>
      </c>
      <c r="C259" s="86" t="s">
        <v>388</v>
      </c>
      <c r="D259" s="100">
        <f>D260+D261+D262+D263</f>
        <v>5353639.45</v>
      </c>
      <c r="E259" s="100">
        <f t="shared" ref="E259" si="50">E260+E261+E262+E263</f>
        <v>1991711.09</v>
      </c>
      <c r="F259" s="100">
        <f t="shared" si="40"/>
        <v>3361928.3600000003</v>
      </c>
    </row>
    <row r="260" spans="1:6" ht="32.450000000000003" customHeight="1" x14ac:dyDescent="0.2">
      <c r="A260" s="38" t="s">
        <v>150</v>
      </c>
      <c r="B260" s="98" t="s">
        <v>134</v>
      </c>
      <c r="C260" s="86" t="s">
        <v>389</v>
      </c>
      <c r="D260" s="101">
        <v>4499647.2</v>
      </c>
      <c r="E260" s="101">
        <v>1349898.58</v>
      </c>
      <c r="F260" s="100">
        <f t="shared" si="40"/>
        <v>3149748.62</v>
      </c>
    </row>
    <row r="261" spans="1:6" ht="49.15" customHeight="1" x14ac:dyDescent="0.2">
      <c r="A261" s="38" t="s">
        <v>152</v>
      </c>
      <c r="B261" s="98" t="s">
        <v>134</v>
      </c>
      <c r="C261" s="86" t="s">
        <v>390</v>
      </c>
      <c r="D261" s="101">
        <v>33645</v>
      </c>
      <c r="E261" s="101">
        <v>31895</v>
      </c>
      <c r="F261" s="100">
        <f t="shared" si="40"/>
        <v>1750</v>
      </c>
    </row>
    <row r="262" spans="1:6" ht="67.5" customHeight="1" x14ac:dyDescent="0.2">
      <c r="A262" s="38" t="s">
        <v>231</v>
      </c>
      <c r="B262" s="98" t="s">
        <v>134</v>
      </c>
      <c r="C262" s="86" t="s">
        <v>391</v>
      </c>
      <c r="D262" s="100">
        <v>0</v>
      </c>
      <c r="E262" s="100">
        <v>0</v>
      </c>
      <c r="F262" s="100">
        <f t="shared" si="40"/>
        <v>0</v>
      </c>
    </row>
    <row r="263" spans="1:6" ht="51" customHeight="1" x14ac:dyDescent="0.2">
      <c r="A263" s="38" t="s">
        <v>154</v>
      </c>
      <c r="B263" s="98" t="s">
        <v>134</v>
      </c>
      <c r="C263" s="86" t="s">
        <v>392</v>
      </c>
      <c r="D263" s="100">
        <v>820347.25</v>
      </c>
      <c r="E263" s="101">
        <v>609917.51</v>
      </c>
      <c r="F263" s="100">
        <f t="shared" si="40"/>
        <v>210429.74</v>
      </c>
    </row>
    <row r="264" spans="1:6" ht="37.5" customHeight="1" x14ac:dyDescent="0.2">
      <c r="A264" s="38" t="s">
        <v>156</v>
      </c>
      <c r="B264" s="98" t="s">
        <v>134</v>
      </c>
      <c r="C264" s="86" t="s">
        <v>393</v>
      </c>
      <c r="D264" s="100">
        <f>D265</f>
        <v>1133621.01</v>
      </c>
      <c r="E264" s="100">
        <f>E265</f>
        <v>36070.020000000004</v>
      </c>
      <c r="F264" s="100">
        <f t="shared" si="40"/>
        <v>1097550.99</v>
      </c>
    </row>
    <row r="265" spans="1:6" ht="43.5" customHeight="1" x14ac:dyDescent="0.2">
      <c r="A265" s="38" t="s">
        <v>158</v>
      </c>
      <c r="B265" s="98" t="s">
        <v>134</v>
      </c>
      <c r="C265" s="86" t="s">
        <v>394</v>
      </c>
      <c r="D265" s="100">
        <f>D266+D267</f>
        <v>1133621.01</v>
      </c>
      <c r="E265" s="100">
        <f>E266+E267</f>
        <v>36070.020000000004</v>
      </c>
      <c r="F265" s="100">
        <f t="shared" si="40"/>
        <v>1097550.99</v>
      </c>
    </row>
    <row r="266" spans="1:6" ht="39" customHeight="1" x14ac:dyDescent="0.2">
      <c r="A266" s="38" t="s">
        <v>160</v>
      </c>
      <c r="B266" s="98" t="s">
        <v>134</v>
      </c>
      <c r="C266" s="86" t="s">
        <v>395</v>
      </c>
      <c r="D266" s="100">
        <v>63200</v>
      </c>
      <c r="E266" s="100">
        <v>9466.77</v>
      </c>
      <c r="F266" s="100">
        <f t="shared" si="40"/>
        <v>53733.229999999996</v>
      </c>
    </row>
    <row r="267" spans="1:6" ht="19.149999999999999" customHeight="1" x14ac:dyDescent="0.2">
      <c r="A267" s="38" t="s">
        <v>162</v>
      </c>
      <c r="B267" s="98" t="s">
        <v>134</v>
      </c>
      <c r="C267" s="86" t="s">
        <v>396</v>
      </c>
      <c r="D267" s="101">
        <v>1070421.01</v>
      </c>
      <c r="E267" s="101">
        <v>26603.25</v>
      </c>
      <c r="F267" s="100">
        <f t="shared" si="40"/>
        <v>1043817.76</v>
      </c>
    </row>
    <row r="268" spans="1:6" ht="40.5" customHeight="1" x14ac:dyDescent="0.2">
      <c r="A268" s="38" t="s">
        <v>301</v>
      </c>
      <c r="B268" s="98" t="s">
        <v>134</v>
      </c>
      <c r="C268" s="86" t="s">
        <v>600</v>
      </c>
      <c r="D268" s="100">
        <f>D269</f>
        <v>1531945.87</v>
      </c>
      <c r="E268" s="100">
        <v>0</v>
      </c>
      <c r="F268" s="100">
        <f t="shared" si="40"/>
        <v>1531945.87</v>
      </c>
    </row>
    <row r="269" spans="1:6" ht="16.899999999999999" customHeight="1" x14ac:dyDescent="0.2">
      <c r="A269" s="38" t="s">
        <v>303</v>
      </c>
      <c r="B269" s="98" t="s">
        <v>134</v>
      </c>
      <c r="C269" s="86" t="s">
        <v>601</v>
      </c>
      <c r="D269" s="100">
        <f>D270</f>
        <v>1531945.87</v>
      </c>
      <c r="E269" s="100">
        <v>0</v>
      </c>
      <c r="F269" s="100">
        <f t="shared" si="40"/>
        <v>1531945.87</v>
      </c>
    </row>
    <row r="270" spans="1:6" ht="44.25" customHeight="1" x14ac:dyDescent="0.2">
      <c r="A270" s="38" t="s">
        <v>305</v>
      </c>
      <c r="B270" s="98" t="s">
        <v>134</v>
      </c>
      <c r="C270" s="86" t="s">
        <v>602</v>
      </c>
      <c r="D270" s="100">
        <v>1531945.87</v>
      </c>
      <c r="E270" s="100">
        <v>0</v>
      </c>
      <c r="F270" s="100">
        <f t="shared" si="40"/>
        <v>1531945.87</v>
      </c>
    </row>
    <row r="271" spans="1:6" ht="44.25" customHeight="1" x14ac:dyDescent="0.2">
      <c r="A271" s="38" t="s">
        <v>257</v>
      </c>
      <c r="B271" s="98" t="s">
        <v>134</v>
      </c>
      <c r="C271" s="86" t="s">
        <v>397</v>
      </c>
      <c r="D271" s="100">
        <f>D272</f>
        <v>1278291.42</v>
      </c>
      <c r="E271" s="100">
        <f>E272</f>
        <v>364126</v>
      </c>
      <c r="F271" s="100">
        <f t="shared" si="40"/>
        <v>914165.41999999993</v>
      </c>
    </row>
    <row r="272" spans="1:6" ht="39.6" customHeight="1" x14ac:dyDescent="0.2">
      <c r="A272" s="38" t="s">
        <v>352</v>
      </c>
      <c r="B272" s="98" t="s">
        <v>134</v>
      </c>
      <c r="C272" s="86" t="s">
        <v>398</v>
      </c>
      <c r="D272" s="100">
        <f>D273</f>
        <v>1278291.42</v>
      </c>
      <c r="E272" s="100">
        <f>E273</f>
        <v>364126</v>
      </c>
      <c r="F272" s="100">
        <f t="shared" si="40"/>
        <v>914165.41999999993</v>
      </c>
    </row>
    <row r="273" spans="1:6" ht="27" customHeight="1" x14ac:dyDescent="0.2">
      <c r="A273" s="38" t="s">
        <v>354</v>
      </c>
      <c r="B273" s="98" t="s">
        <v>134</v>
      </c>
      <c r="C273" s="86" t="s">
        <v>399</v>
      </c>
      <c r="D273" s="100">
        <v>1278291.42</v>
      </c>
      <c r="E273" s="101">
        <v>364126</v>
      </c>
      <c r="F273" s="100">
        <f t="shared" si="40"/>
        <v>914165.41999999993</v>
      </c>
    </row>
    <row r="274" spans="1:6" ht="21.6" customHeight="1" x14ac:dyDescent="0.2">
      <c r="A274" s="38" t="s">
        <v>164</v>
      </c>
      <c r="B274" s="98" t="s">
        <v>134</v>
      </c>
      <c r="C274" s="86" t="s">
        <v>400</v>
      </c>
      <c r="D274" s="100">
        <f>D275</f>
        <v>10278.08</v>
      </c>
      <c r="E274" s="100">
        <f>E277</f>
        <v>3134.15</v>
      </c>
      <c r="F274" s="100">
        <f t="shared" si="40"/>
        <v>7143.93</v>
      </c>
    </row>
    <row r="275" spans="1:6" ht="22.15" customHeight="1" x14ac:dyDescent="0.2">
      <c r="A275" s="38" t="s">
        <v>170</v>
      </c>
      <c r="B275" s="98" t="s">
        <v>134</v>
      </c>
      <c r="C275" s="86" t="s">
        <v>401</v>
      </c>
      <c r="D275" s="100">
        <f>D276+D277</f>
        <v>10278.08</v>
      </c>
      <c r="E275" s="100">
        <f>E276+E277</f>
        <v>3134.15</v>
      </c>
      <c r="F275" s="100">
        <f t="shared" si="40"/>
        <v>7143.93</v>
      </c>
    </row>
    <row r="276" spans="1:6" ht="19.149999999999999" customHeight="1" x14ac:dyDescent="0.2">
      <c r="A276" s="38" t="s">
        <v>174</v>
      </c>
      <c r="B276" s="98" t="s">
        <v>134</v>
      </c>
      <c r="C276" s="86" t="s">
        <v>402</v>
      </c>
      <c r="D276" s="100">
        <v>2278.08</v>
      </c>
      <c r="E276" s="100">
        <v>0</v>
      </c>
      <c r="F276" s="100">
        <f t="shared" si="40"/>
        <v>2278.08</v>
      </c>
    </row>
    <row r="277" spans="1:6" ht="19.149999999999999" customHeight="1" x14ac:dyDescent="0.2">
      <c r="A277" s="38" t="s">
        <v>176</v>
      </c>
      <c r="B277" s="98" t="s">
        <v>134</v>
      </c>
      <c r="C277" s="86" t="s">
        <v>772</v>
      </c>
      <c r="D277" s="100">
        <v>8000</v>
      </c>
      <c r="E277" s="100">
        <v>3134.15</v>
      </c>
      <c r="F277" s="100">
        <f t="shared" si="40"/>
        <v>4865.8500000000004</v>
      </c>
    </row>
    <row r="278" spans="1:6" ht="17.25" customHeight="1" x14ac:dyDescent="0.2">
      <c r="A278" s="41" t="s">
        <v>403</v>
      </c>
      <c r="B278" s="96" t="s">
        <v>134</v>
      </c>
      <c r="C278" s="87" t="s">
        <v>404</v>
      </c>
      <c r="D278" s="99">
        <f>D279+D282+D285</f>
        <v>49926955.490000002</v>
      </c>
      <c r="E278" s="99">
        <f t="shared" ref="E278" si="51">E279+E282+E285</f>
        <v>13337579.369999999</v>
      </c>
      <c r="F278" s="100">
        <f t="shared" si="40"/>
        <v>36589376.120000005</v>
      </c>
    </row>
    <row r="279" spans="1:6" ht="58.15" customHeight="1" x14ac:dyDescent="0.2">
      <c r="A279" s="38" t="s">
        <v>138</v>
      </c>
      <c r="B279" s="98" t="s">
        <v>134</v>
      </c>
      <c r="C279" s="86" t="s">
        <v>405</v>
      </c>
      <c r="D279" s="100">
        <f t="shared" ref="D279:E281" si="52">D302</f>
        <v>150000</v>
      </c>
      <c r="E279" s="100">
        <f t="shared" si="52"/>
        <v>0</v>
      </c>
      <c r="F279" s="100">
        <f t="shared" si="40"/>
        <v>150000</v>
      </c>
    </row>
    <row r="280" spans="1:6" ht="30.6" customHeight="1" x14ac:dyDescent="0.2">
      <c r="A280" s="38" t="s">
        <v>148</v>
      </c>
      <c r="B280" s="98" t="s">
        <v>134</v>
      </c>
      <c r="C280" s="86" t="s">
        <v>406</v>
      </c>
      <c r="D280" s="100">
        <f t="shared" si="52"/>
        <v>150000</v>
      </c>
      <c r="E280" s="100">
        <f t="shared" si="52"/>
        <v>0</v>
      </c>
      <c r="F280" s="100">
        <f t="shared" si="40"/>
        <v>150000</v>
      </c>
    </row>
    <row r="281" spans="1:6" ht="57.6" customHeight="1" x14ac:dyDescent="0.2">
      <c r="A281" s="38" t="s">
        <v>231</v>
      </c>
      <c r="B281" s="98" t="s">
        <v>134</v>
      </c>
      <c r="C281" s="86" t="s">
        <v>407</v>
      </c>
      <c r="D281" s="100">
        <f t="shared" si="52"/>
        <v>150000</v>
      </c>
      <c r="E281" s="100">
        <f t="shared" si="52"/>
        <v>0</v>
      </c>
      <c r="F281" s="100">
        <f t="shared" si="40"/>
        <v>150000</v>
      </c>
    </row>
    <row r="282" spans="1:6" ht="45" customHeight="1" x14ac:dyDescent="0.2">
      <c r="A282" s="38" t="s">
        <v>156</v>
      </c>
      <c r="B282" s="98" t="s">
        <v>134</v>
      </c>
      <c r="C282" s="86" t="s">
        <v>408</v>
      </c>
      <c r="D282" s="100">
        <f t="shared" ref="D282:E284" si="53">D292+D305</f>
        <v>490160</v>
      </c>
      <c r="E282" s="100">
        <f t="shared" si="53"/>
        <v>60185</v>
      </c>
      <c r="F282" s="100">
        <f t="shared" si="40"/>
        <v>429975</v>
      </c>
    </row>
    <row r="283" spans="1:6" ht="45.6" customHeight="1" x14ac:dyDescent="0.2">
      <c r="A283" s="38" t="s">
        <v>158</v>
      </c>
      <c r="B283" s="98" t="s">
        <v>134</v>
      </c>
      <c r="C283" s="86" t="s">
        <v>409</v>
      </c>
      <c r="D283" s="100">
        <f t="shared" si="53"/>
        <v>490160</v>
      </c>
      <c r="E283" s="100">
        <f t="shared" si="53"/>
        <v>60185</v>
      </c>
      <c r="F283" s="100">
        <f t="shared" si="40"/>
        <v>429975</v>
      </c>
    </row>
    <row r="284" spans="1:6" ht="21" customHeight="1" x14ac:dyDescent="0.2">
      <c r="A284" s="38" t="s">
        <v>162</v>
      </c>
      <c r="B284" s="98" t="s">
        <v>134</v>
      </c>
      <c r="C284" s="86" t="s">
        <v>410</v>
      </c>
      <c r="D284" s="100">
        <f t="shared" si="53"/>
        <v>490160</v>
      </c>
      <c r="E284" s="100">
        <f t="shared" si="53"/>
        <v>60185</v>
      </c>
      <c r="F284" s="100">
        <f t="shared" si="40"/>
        <v>429975</v>
      </c>
    </row>
    <row r="285" spans="1:6" ht="39" customHeight="1" x14ac:dyDescent="0.2">
      <c r="A285" s="38" t="s">
        <v>257</v>
      </c>
      <c r="B285" s="98" t="s">
        <v>134</v>
      </c>
      <c r="C285" s="86" t="s">
        <v>411</v>
      </c>
      <c r="D285" s="100">
        <f t="shared" ref="D285:D290" si="54">D295</f>
        <v>49286795.490000002</v>
      </c>
      <c r="E285" s="100">
        <f t="shared" ref="E285" si="55">E295</f>
        <v>13277394.369999999</v>
      </c>
      <c r="F285" s="100">
        <f t="shared" si="40"/>
        <v>36009401.120000005</v>
      </c>
    </row>
    <row r="286" spans="1:6" ht="17.45" customHeight="1" x14ac:dyDescent="0.2">
      <c r="A286" s="38" t="s">
        <v>259</v>
      </c>
      <c r="B286" s="98" t="s">
        <v>134</v>
      </c>
      <c r="C286" s="86" t="s">
        <v>412</v>
      </c>
      <c r="D286" s="100">
        <f t="shared" si="54"/>
        <v>49136795.490000002</v>
      </c>
      <c r="E286" s="100">
        <f t="shared" ref="E286" si="56">E296</f>
        <v>13277394.369999999</v>
      </c>
      <c r="F286" s="100">
        <f t="shared" si="40"/>
        <v>35859401.120000005</v>
      </c>
    </row>
    <row r="287" spans="1:6" ht="68.25" customHeight="1" x14ac:dyDescent="0.2">
      <c r="A287" s="38" t="s">
        <v>309</v>
      </c>
      <c r="B287" s="98" t="s">
        <v>134</v>
      </c>
      <c r="C287" s="86" t="s">
        <v>413</v>
      </c>
      <c r="D287" s="100">
        <f>D297</f>
        <v>44829658.539999999</v>
      </c>
      <c r="E287" s="100">
        <f t="shared" ref="E287" si="57">E297</f>
        <v>11867825.42</v>
      </c>
      <c r="F287" s="100">
        <f t="shared" si="40"/>
        <v>32961833.119999997</v>
      </c>
    </row>
    <row r="288" spans="1:6" ht="27" customHeight="1" x14ac:dyDescent="0.2">
      <c r="A288" s="38" t="s">
        <v>261</v>
      </c>
      <c r="B288" s="98" t="s">
        <v>134</v>
      </c>
      <c r="C288" s="86" t="s">
        <v>414</v>
      </c>
      <c r="D288" s="100">
        <f t="shared" si="54"/>
        <v>4307136.95</v>
      </c>
      <c r="E288" s="100">
        <f t="shared" ref="E288" si="58">E298</f>
        <v>1409568.95</v>
      </c>
      <c r="F288" s="100">
        <f t="shared" si="40"/>
        <v>2897568</v>
      </c>
    </row>
    <row r="289" spans="1:6" ht="39" customHeight="1" x14ac:dyDescent="0.2">
      <c r="A289" s="38" t="s">
        <v>352</v>
      </c>
      <c r="B289" s="98" t="s">
        <v>134</v>
      </c>
      <c r="C289" s="86" t="s">
        <v>415</v>
      </c>
      <c r="D289" s="100">
        <f t="shared" si="54"/>
        <v>150000</v>
      </c>
      <c r="E289" s="100">
        <v>0</v>
      </c>
      <c r="F289" s="100">
        <f t="shared" si="40"/>
        <v>150000</v>
      </c>
    </row>
    <row r="290" spans="1:6" ht="28.15" customHeight="1" x14ac:dyDescent="0.2">
      <c r="A290" s="38" t="s">
        <v>354</v>
      </c>
      <c r="B290" s="98" t="s">
        <v>134</v>
      </c>
      <c r="C290" s="86" t="s">
        <v>416</v>
      </c>
      <c r="D290" s="100">
        <f t="shared" si="54"/>
        <v>150000</v>
      </c>
      <c r="E290" s="100">
        <v>0</v>
      </c>
      <c r="F290" s="100">
        <f t="shared" si="40"/>
        <v>150000</v>
      </c>
    </row>
    <row r="291" spans="1:6" x14ac:dyDescent="0.2">
      <c r="A291" s="41" t="s">
        <v>417</v>
      </c>
      <c r="B291" s="96" t="s">
        <v>134</v>
      </c>
      <c r="C291" s="87" t="s">
        <v>418</v>
      </c>
      <c r="D291" s="99">
        <f>D292+D295</f>
        <v>49561955.490000002</v>
      </c>
      <c r="E291" s="99">
        <f>E292+E295+E299</f>
        <v>13277394.369999999</v>
      </c>
      <c r="F291" s="100">
        <f t="shared" si="40"/>
        <v>36284561.120000005</v>
      </c>
    </row>
    <row r="292" spans="1:6" ht="39" customHeight="1" x14ac:dyDescent="0.2">
      <c r="A292" s="38" t="s">
        <v>156</v>
      </c>
      <c r="B292" s="98" t="s">
        <v>134</v>
      </c>
      <c r="C292" s="86" t="s">
        <v>419</v>
      </c>
      <c r="D292" s="100">
        <f>D293</f>
        <v>275160</v>
      </c>
      <c r="E292" s="100">
        <v>0</v>
      </c>
      <c r="F292" s="100">
        <f t="shared" si="40"/>
        <v>275160</v>
      </c>
    </row>
    <row r="293" spans="1:6" ht="39.6" customHeight="1" x14ac:dyDescent="0.2">
      <c r="A293" s="38" t="s">
        <v>158</v>
      </c>
      <c r="B293" s="98" t="s">
        <v>134</v>
      </c>
      <c r="C293" s="86" t="s">
        <v>420</v>
      </c>
      <c r="D293" s="100">
        <f>D294</f>
        <v>275160</v>
      </c>
      <c r="E293" s="100">
        <v>0</v>
      </c>
      <c r="F293" s="100">
        <f t="shared" si="40"/>
        <v>275160</v>
      </c>
    </row>
    <row r="294" spans="1:6" ht="19.149999999999999" customHeight="1" x14ac:dyDescent="0.2">
      <c r="A294" s="38" t="s">
        <v>162</v>
      </c>
      <c r="B294" s="98" t="s">
        <v>134</v>
      </c>
      <c r="C294" s="86" t="s">
        <v>421</v>
      </c>
      <c r="D294" s="100">
        <v>275160</v>
      </c>
      <c r="E294" s="100">
        <v>0</v>
      </c>
      <c r="F294" s="100">
        <f t="shared" ref="F294:F360" si="59">D294-E294</f>
        <v>275160</v>
      </c>
    </row>
    <row r="295" spans="1:6" ht="37.9" customHeight="1" x14ac:dyDescent="0.2">
      <c r="A295" s="38" t="s">
        <v>257</v>
      </c>
      <c r="B295" s="98" t="s">
        <v>134</v>
      </c>
      <c r="C295" s="86" t="s">
        <v>422</v>
      </c>
      <c r="D295" s="100">
        <f>D296+D299</f>
        <v>49286795.490000002</v>
      </c>
      <c r="E295" s="100">
        <f>E296</f>
        <v>13277394.369999999</v>
      </c>
      <c r="F295" s="100">
        <f t="shared" si="59"/>
        <v>36009401.120000005</v>
      </c>
    </row>
    <row r="296" spans="1:6" ht="24" customHeight="1" x14ac:dyDescent="0.2">
      <c r="A296" s="38" t="s">
        <v>259</v>
      </c>
      <c r="B296" s="98" t="s">
        <v>134</v>
      </c>
      <c r="C296" s="86" t="s">
        <v>423</v>
      </c>
      <c r="D296" s="100">
        <f>D297+D298</f>
        <v>49136795.490000002</v>
      </c>
      <c r="E296" s="100">
        <f t="shared" ref="E296" si="60">E297+E298</f>
        <v>13277394.369999999</v>
      </c>
      <c r="F296" s="100">
        <f t="shared" si="59"/>
        <v>35859401.120000005</v>
      </c>
    </row>
    <row r="297" spans="1:6" ht="60" customHeight="1" x14ac:dyDescent="0.2">
      <c r="A297" s="38" t="s">
        <v>309</v>
      </c>
      <c r="B297" s="98" t="s">
        <v>134</v>
      </c>
      <c r="C297" s="86" t="s">
        <v>424</v>
      </c>
      <c r="D297" s="101">
        <v>44829658.539999999</v>
      </c>
      <c r="E297" s="101">
        <v>11867825.42</v>
      </c>
      <c r="F297" s="100">
        <f t="shared" si="59"/>
        <v>32961833.119999997</v>
      </c>
    </row>
    <row r="298" spans="1:6" ht="26.45" customHeight="1" x14ac:dyDescent="0.2">
      <c r="A298" s="38" t="s">
        <v>261</v>
      </c>
      <c r="B298" s="98" t="s">
        <v>134</v>
      </c>
      <c r="C298" s="86" t="s">
        <v>425</v>
      </c>
      <c r="D298" s="101">
        <v>4307136.95</v>
      </c>
      <c r="E298" s="100">
        <v>1409568.95</v>
      </c>
      <c r="F298" s="100">
        <f t="shared" si="59"/>
        <v>2897568</v>
      </c>
    </row>
    <row r="299" spans="1:6" ht="34.15" customHeight="1" x14ac:dyDescent="0.2">
      <c r="A299" s="38" t="s">
        <v>352</v>
      </c>
      <c r="B299" s="98" t="s">
        <v>134</v>
      </c>
      <c r="C299" s="86" t="s">
        <v>426</v>
      </c>
      <c r="D299" s="100">
        <f>D300</f>
        <v>150000</v>
      </c>
      <c r="E299" s="100">
        <v>0</v>
      </c>
      <c r="F299" s="100">
        <f t="shared" si="59"/>
        <v>150000</v>
      </c>
    </row>
    <row r="300" spans="1:6" ht="27.6" customHeight="1" x14ac:dyDescent="0.2">
      <c r="A300" s="38" t="s">
        <v>354</v>
      </c>
      <c r="B300" s="98" t="s">
        <v>134</v>
      </c>
      <c r="C300" s="86" t="s">
        <v>427</v>
      </c>
      <c r="D300" s="100">
        <v>150000</v>
      </c>
      <c r="E300" s="100">
        <v>0</v>
      </c>
      <c r="F300" s="100">
        <f t="shared" si="59"/>
        <v>150000</v>
      </c>
    </row>
    <row r="301" spans="1:6" ht="28.15" customHeight="1" x14ac:dyDescent="0.2">
      <c r="A301" s="41" t="s">
        <v>428</v>
      </c>
      <c r="B301" s="96" t="s">
        <v>134</v>
      </c>
      <c r="C301" s="87" t="s">
        <v>429</v>
      </c>
      <c r="D301" s="99">
        <f>D305+D302</f>
        <v>365000</v>
      </c>
      <c r="E301" s="99">
        <f>E305+E302</f>
        <v>60185</v>
      </c>
      <c r="F301" s="100">
        <f t="shared" si="59"/>
        <v>304815</v>
      </c>
    </row>
    <row r="302" spans="1:6" ht="74.25" customHeight="1" x14ac:dyDescent="0.2">
      <c r="A302" s="38" t="s">
        <v>138</v>
      </c>
      <c r="B302" s="98" t="s">
        <v>134</v>
      </c>
      <c r="C302" s="86" t="s">
        <v>845</v>
      </c>
      <c r="D302" s="100">
        <v>150000</v>
      </c>
      <c r="E302" s="100">
        <v>0</v>
      </c>
      <c r="F302" s="100">
        <f t="shared" si="59"/>
        <v>150000</v>
      </c>
    </row>
    <row r="303" spans="1:6" ht="35.450000000000003" customHeight="1" x14ac:dyDescent="0.2">
      <c r="A303" s="38" t="s">
        <v>148</v>
      </c>
      <c r="B303" s="98" t="s">
        <v>134</v>
      </c>
      <c r="C303" s="86" t="s">
        <v>846</v>
      </c>
      <c r="D303" s="100">
        <v>150000</v>
      </c>
      <c r="E303" s="100">
        <v>0</v>
      </c>
      <c r="F303" s="100">
        <f t="shared" si="59"/>
        <v>150000</v>
      </c>
    </row>
    <row r="304" spans="1:6" ht="59.45" customHeight="1" x14ac:dyDescent="0.2">
      <c r="A304" s="38" t="s">
        <v>231</v>
      </c>
      <c r="B304" s="98" t="s">
        <v>134</v>
      </c>
      <c r="C304" s="86" t="s">
        <v>847</v>
      </c>
      <c r="D304" s="100">
        <v>150000</v>
      </c>
      <c r="E304" s="100">
        <v>0</v>
      </c>
      <c r="F304" s="100">
        <f t="shared" si="59"/>
        <v>150000</v>
      </c>
    </row>
    <row r="305" spans="1:6" ht="45" customHeight="1" x14ac:dyDescent="0.2">
      <c r="A305" s="38" t="s">
        <v>156</v>
      </c>
      <c r="B305" s="98" t="s">
        <v>134</v>
      </c>
      <c r="C305" s="86" t="s">
        <v>771</v>
      </c>
      <c r="D305" s="100">
        <f>D306</f>
        <v>215000</v>
      </c>
      <c r="E305" s="100">
        <f>E306</f>
        <v>60185</v>
      </c>
      <c r="F305" s="100">
        <f t="shared" si="59"/>
        <v>154815</v>
      </c>
    </row>
    <row r="306" spans="1:6" ht="42.6" customHeight="1" x14ac:dyDescent="0.2">
      <c r="A306" s="38" t="s">
        <v>158</v>
      </c>
      <c r="B306" s="98" t="s">
        <v>134</v>
      </c>
      <c r="C306" s="86" t="s">
        <v>770</v>
      </c>
      <c r="D306" s="100">
        <f>D307</f>
        <v>215000</v>
      </c>
      <c r="E306" s="100">
        <f>E307</f>
        <v>60185</v>
      </c>
      <c r="F306" s="100">
        <f t="shared" si="59"/>
        <v>154815</v>
      </c>
    </row>
    <row r="307" spans="1:6" ht="23.45" customHeight="1" x14ac:dyDescent="0.2">
      <c r="A307" s="38" t="s">
        <v>162</v>
      </c>
      <c r="B307" s="98" t="s">
        <v>134</v>
      </c>
      <c r="C307" s="86" t="s">
        <v>769</v>
      </c>
      <c r="D307" s="100">
        <v>215000</v>
      </c>
      <c r="E307" s="100">
        <v>60185</v>
      </c>
      <c r="F307" s="100">
        <f t="shared" si="59"/>
        <v>154815</v>
      </c>
    </row>
    <row r="308" spans="1:6" ht="19.149999999999999" customHeight="1" x14ac:dyDescent="0.2">
      <c r="A308" s="41" t="s">
        <v>430</v>
      </c>
      <c r="B308" s="96" t="s">
        <v>134</v>
      </c>
      <c r="C308" s="87" t="s">
        <v>431</v>
      </c>
      <c r="D308" s="99">
        <f>D309+D312+D315+D322+D325</f>
        <v>12927026.25</v>
      </c>
      <c r="E308" s="99">
        <f>E309+E312+E315+E322+E325</f>
        <v>1887562.24</v>
      </c>
      <c r="F308" s="100">
        <f t="shared" si="59"/>
        <v>11039464.01</v>
      </c>
    </row>
    <row r="309" spans="1:6" ht="78" customHeight="1" x14ac:dyDescent="0.2">
      <c r="A309" s="38" t="s">
        <v>138</v>
      </c>
      <c r="B309" s="98" t="s">
        <v>134</v>
      </c>
      <c r="C309" s="86" t="s">
        <v>432</v>
      </c>
      <c r="D309" s="100">
        <f>D348</f>
        <v>5000</v>
      </c>
      <c r="E309" s="100">
        <v>0</v>
      </c>
      <c r="F309" s="100">
        <f t="shared" si="59"/>
        <v>5000</v>
      </c>
    </row>
    <row r="310" spans="1:6" ht="29.45" customHeight="1" x14ac:dyDescent="0.2">
      <c r="A310" s="38" t="s">
        <v>148</v>
      </c>
      <c r="B310" s="98" t="s">
        <v>134</v>
      </c>
      <c r="C310" s="86" t="s">
        <v>433</v>
      </c>
      <c r="D310" s="100">
        <v>5000</v>
      </c>
      <c r="E310" s="100">
        <v>0</v>
      </c>
      <c r="F310" s="100">
        <f t="shared" si="59"/>
        <v>5000</v>
      </c>
    </row>
    <row r="311" spans="1:6" ht="64.5" customHeight="1" x14ac:dyDescent="0.2">
      <c r="A311" s="38" t="s">
        <v>231</v>
      </c>
      <c r="B311" s="98" t="s">
        <v>134</v>
      </c>
      <c r="C311" s="86" t="s">
        <v>434</v>
      </c>
      <c r="D311" s="100">
        <f>D350</f>
        <v>5000</v>
      </c>
      <c r="E311" s="100">
        <v>0</v>
      </c>
      <c r="F311" s="100">
        <f t="shared" si="59"/>
        <v>5000</v>
      </c>
    </row>
    <row r="312" spans="1:6" ht="41.25" customHeight="1" x14ac:dyDescent="0.2">
      <c r="A312" s="38" t="s">
        <v>156</v>
      </c>
      <c r="B312" s="98" t="s">
        <v>134</v>
      </c>
      <c r="C312" s="86" t="s">
        <v>435</v>
      </c>
      <c r="D312" s="100">
        <f t="shared" ref="D312:E313" si="61">D351</f>
        <v>391992.55</v>
      </c>
      <c r="E312" s="100">
        <f>E351</f>
        <v>0</v>
      </c>
      <c r="F312" s="100">
        <f t="shared" si="59"/>
        <v>391992.55</v>
      </c>
    </row>
    <row r="313" spans="1:6" ht="37.15" customHeight="1" x14ac:dyDescent="0.2">
      <c r="A313" s="38" t="s">
        <v>158</v>
      </c>
      <c r="B313" s="98" t="s">
        <v>134</v>
      </c>
      <c r="C313" s="86" t="s">
        <v>436</v>
      </c>
      <c r="D313" s="100">
        <f t="shared" si="61"/>
        <v>391992.55</v>
      </c>
      <c r="E313" s="100">
        <f t="shared" si="61"/>
        <v>0</v>
      </c>
      <c r="F313" s="100">
        <f t="shared" si="59"/>
        <v>391992.55</v>
      </c>
    </row>
    <row r="314" spans="1:6" ht="19.899999999999999" customHeight="1" x14ac:dyDescent="0.2">
      <c r="A314" s="38" t="s">
        <v>162</v>
      </c>
      <c r="B314" s="98" t="s">
        <v>134</v>
      </c>
      <c r="C314" s="86" t="s">
        <v>437</v>
      </c>
      <c r="D314" s="100">
        <f>D353</f>
        <v>391992.55</v>
      </c>
      <c r="E314" s="100">
        <f t="shared" ref="E314" si="62">E353</f>
        <v>0</v>
      </c>
      <c r="F314" s="100">
        <f t="shared" si="59"/>
        <v>391992.55</v>
      </c>
    </row>
    <row r="315" spans="1:6" ht="27.6" customHeight="1" x14ac:dyDescent="0.2">
      <c r="A315" s="38" t="s">
        <v>438</v>
      </c>
      <c r="B315" s="98" t="s">
        <v>134</v>
      </c>
      <c r="C315" s="86" t="s">
        <v>439</v>
      </c>
      <c r="D315" s="100">
        <f>D316+D318+D321</f>
        <v>10647333.699999999</v>
      </c>
      <c r="E315" s="100">
        <f>E316+E318+E321</f>
        <v>1887562.24</v>
      </c>
      <c r="F315" s="100">
        <f t="shared" si="59"/>
        <v>8759771.459999999</v>
      </c>
    </row>
    <row r="316" spans="1:6" ht="29.45" customHeight="1" x14ac:dyDescent="0.2">
      <c r="A316" s="38" t="s">
        <v>440</v>
      </c>
      <c r="B316" s="98" t="s">
        <v>134</v>
      </c>
      <c r="C316" s="86" t="s">
        <v>441</v>
      </c>
      <c r="D316" s="100">
        <f>D330</f>
        <v>8613963.5999999996</v>
      </c>
      <c r="E316" s="100">
        <f>E330</f>
        <v>1386314.7</v>
      </c>
      <c r="F316" s="100">
        <f t="shared" si="59"/>
        <v>7227648.8999999994</v>
      </c>
    </row>
    <row r="317" spans="1:6" ht="22.9" customHeight="1" x14ac:dyDescent="0.2">
      <c r="A317" s="38" t="s">
        <v>442</v>
      </c>
      <c r="B317" s="98" t="s">
        <v>134</v>
      </c>
      <c r="C317" s="86" t="s">
        <v>443</v>
      </c>
      <c r="D317" s="100">
        <f>D331</f>
        <v>8613963.5999999996</v>
      </c>
      <c r="E317" s="100">
        <f>E331</f>
        <v>1386314.7</v>
      </c>
      <c r="F317" s="100">
        <f t="shared" si="59"/>
        <v>7227648.8999999994</v>
      </c>
    </row>
    <row r="318" spans="1:6" ht="25.9" customHeight="1" x14ac:dyDescent="0.2">
      <c r="A318" s="38" t="s">
        <v>444</v>
      </c>
      <c r="B318" s="98" t="s">
        <v>134</v>
      </c>
      <c r="C318" s="86" t="s">
        <v>445</v>
      </c>
      <c r="D318" s="100">
        <f>D334+D339+D355</f>
        <v>1999370.1</v>
      </c>
      <c r="E318" s="100">
        <f>E334+E339+E355</f>
        <v>491247.54</v>
      </c>
      <c r="F318" s="100">
        <f t="shared" si="59"/>
        <v>1508122.56</v>
      </c>
    </row>
    <row r="319" spans="1:6" ht="37.15" customHeight="1" x14ac:dyDescent="0.2">
      <c r="A319" s="38" t="s">
        <v>446</v>
      </c>
      <c r="B319" s="98" t="s">
        <v>134</v>
      </c>
      <c r="C319" s="86" t="s">
        <v>447</v>
      </c>
      <c r="D319" s="100">
        <f>D335+D356</f>
        <v>840000</v>
      </c>
      <c r="E319" s="100">
        <f>E335+E356</f>
        <v>166375.44</v>
      </c>
      <c r="F319" s="100">
        <f t="shared" si="59"/>
        <v>673624.56</v>
      </c>
    </row>
    <row r="320" spans="1:6" ht="20.45" customHeight="1" x14ac:dyDescent="0.2">
      <c r="A320" s="38" t="s">
        <v>448</v>
      </c>
      <c r="B320" s="98" t="s">
        <v>134</v>
      </c>
      <c r="C320" s="86" t="s">
        <v>449</v>
      </c>
      <c r="D320" s="100">
        <f>D336+D340</f>
        <v>1159370.1000000001</v>
      </c>
      <c r="E320" s="100">
        <f>E336+E340</f>
        <v>324872.09999999998</v>
      </c>
      <c r="F320" s="100">
        <f t="shared" si="59"/>
        <v>834498.00000000012</v>
      </c>
    </row>
    <row r="321" spans="1:6" x14ac:dyDescent="0.2">
      <c r="A321" s="38" t="s">
        <v>450</v>
      </c>
      <c r="B321" s="98" t="s">
        <v>134</v>
      </c>
      <c r="C321" s="86" t="s">
        <v>451</v>
      </c>
      <c r="D321" s="100">
        <f>D357</f>
        <v>34000</v>
      </c>
      <c r="E321" s="100">
        <f>E357</f>
        <v>10000</v>
      </c>
      <c r="F321" s="100">
        <f t="shared" si="59"/>
        <v>24000</v>
      </c>
    </row>
    <row r="322" spans="1:6" ht="37.5" customHeight="1" x14ac:dyDescent="0.2">
      <c r="A322" s="38" t="s">
        <v>301</v>
      </c>
      <c r="B322" s="98" t="s">
        <v>134</v>
      </c>
      <c r="C322" s="86" t="s">
        <v>452</v>
      </c>
      <c r="D322" s="100">
        <f t="shared" ref="D322:E323" si="63">D341</f>
        <v>0</v>
      </c>
      <c r="E322" s="100">
        <f t="shared" si="63"/>
        <v>0</v>
      </c>
      <c r="F322" s="100">
        <f t="shared" si="59"/>
        <v>0</v>
      </c>
    </row>
    <row r="323" spans="1:6" ht="18.75" customHeight="1" x14ac:dyDescent="0.2">
      <c r="A323" s="38" t="s">
        <v>303</v>
      </c>
      <c r="B323" s="98" t="s">
        <v>134</v>
      </c>
      <c r="C323" s="86" t="s">
        <v>453</v>
      </c>
      <c r="D323" s="100">
        <f t="shared" si="63"/>
        <v>0</v>
      </c>
      <c r="E323" s="100">
        <f t="shared" si="63"/>
        <v>0</v>
      </c>
      <c r="F323" s="100">
        <f t="shared" si="59"/>
        <v>0</v>
      </c>
    </row>
    <row r="324" spans="1:6" ht="52.15" customHeight="1" x14ac:dyDescent="0.2">
      <c r="A324" s="38" t="s">
        <v>454</v>
      </c>
      <c r="B324" s="98" t="s">
        <v>134</v>
      </c>
      <c r="C324" s="86" t="s">
        <v>455</v>
      </c>
      <c r="D324" s="100">
        <f>D343</f>
        <v>0</v>
      </c>
      <c r="E324" s="100">
        <f>E343</f>
        <v>0</v>
      </c>
      <c r="F324" s="100">
        <f t="shared" si="59"/>
        <v>0</v>
      </c>
    </row>
    <row r="325" spans="1:6" ht="40.9" customHeight="1" x14ac:dyDescent="0.2">
      <c r="A325" s="38" t="s">
        <v>257</v>
      </c>
      <c r="B325" s="98" t="s">
        <v>134</v>
      </c>
      <c r="C325" s="86" t="s">
        <v>456</v>
      </c>
      <c r="D325" s="100">
        <f t="shared" ref="D325:E326" si="64">D344+D358</f>
        <v>1882700</v>
      </c>
      <c r="E325" s="100">
        <f t="shared" si="64"/>
        <v>0</v>
      </c>
      <c r="F325" s="100">
        <f t="shared" si="59"/>
        <v>1882700</v>
      </c>
    </row>
    <row r="326" spans="1:6" ht="19.149999999999999" customHeight="1" x14ac:dyDescent="0.2">
      <c r="A326" s="38" t="s">
        <v>259</v>
      </c>
      <c r="B326" s="98" t="s">
        <v>134</v>
      </c>
      <c r="C326" s="86" t="s">
        <v>457</v>
      </c>
      <c r="D326" s="100">
        <f t="shared" si="64"/>
        <v>1882700</v>
      </c>
      <c r="E326" s="100">
        <f t="shared" si="64"/>
        <v>0</v>
      </c>
      <c r="F326" s="100">
        <f t="shared" si="59"/>
        <v>1882700</v>
      </c>
    </row>
    <row r="327" spans="1:6" ht="28.9" customHeight="1" x14ac:dyDescent="0.2">
      <c r="A327" s="38" t="s">
        <v>261</v>
      </c>
      <c r="B327" s="98" t="s">
        <v>134</v>
      </c>
      <c r="C327" s="86" t="s">
        <v>458</v>
      </c>
      <c r="D327" s="100">
        <f>D346+D360</f>
        <v>1882700</v>
      </c>
      <c r="E327" s="100">
        <f>E346+E360</f>
        <v>0</v>
      </c>
      <c r="F327" s="100">
        <f t="shared" si="59"/>
        <v>1882700</v>
      </c>
    </row>
    <row r="328" spans="1:6" ht="18.600000000000001" customHeight="1" x14ac:dyDescent="0.2">
      <c r="A328" s="41" t="s">
        <v>459</v>
      </c>
      <c r="B328" s="96" t="s">
        <v>134</v>
      </c>
      <c r="C328" s="87" t="s">
        <v>460</v>
      </c>
      <c r="D328" s="99">
        <f t="shared" ref="D328:E330" si="65">D329</f>
        <v>8613963.5999999996</v>
      </c>
      <c r="E328" s="99">
        <f t="shared" si="65"/>
        <v>1386314.7</v>
      </c>
      <c r="F328" s="100">
        <f t="shared" si="59"/>
        <v>7227648.8999999994</v>
      </c>
    </row>
    <row r="329" spans="1:6" ht="25.9" customHeight="1" x14ac:dyDescent="0.2">
      <c r="A329" s="38" t="s">
        <v>438</v>
      </c>
      <c r="B329" s="98" t="s">
        <v>134</v>
      </c>
      <c r="C329" s="86" t="s">
        <v>461</v>
      </c>
      <c r="D329" s="100">
        <f t="shared" si="65"/>
        <v>8613963.5999999996</v>
      </c>
      <c r="E329" s="100">
        <f t="shared" si="65"/>
        <v>1386314.7</v>
      </c>
      <c r="F329" s="100">
        <f t="shared" si="59"/>
        <v>7227648.8999999994</v>
      </c>
    </row>
    <row r="330" spans="1:6" ht="24.6" customHeight="1" x14ac:dyDescent="0.2">
      <c r="A330" s="38" t="s">
        <v>440</v>
      </c>
      <c r="B330" s="98" t="s">
        <v>134</v>
      </c>
      <c r="C330" s="86" t="s">
        <v>462</v>
      </c>
      <c r="D330" s="100">
        <f t="shared" si="65"/>
        <v>8613963.5999999996</v>
      </c>
      <c r="E330" s="100">
        <f t="shared" si="65"/>
        <v>1386314.7</v>
      </c>
      <c r="F330" s="100">
        <f t="shared" si="59"/>
        <v>7227648.8999999994</v>
      </c>
    </row>
    <row r="331" spans="1:6" ht="23.45" customHeight="1" x14ac:dyDescent="0.2">
      <c r="A331" s="38" t="s">
        <v>442</v>
      </c>
      <c r="B331" s="98" t="s">
        <v>134</v>
      </c>
      <c r="C331" s="86" t="s">
        <v>463</v>
      </c>
      <c r="D331" s="100">
        <v>8613963.5999999996</v>
      </c>
      <c r="E331" s="101">
        <v>1386314.7</v>
      </c>
      <c r="F331" s="100">
        <f t="shared" si="59"/>
        <v>7227648.8999999994</v>
      </c>
    </row>
    <row r="332" spans="1:6" ht="17.45" customHeight="1" x14ac:dyDescent="0.2">
      <c r="A332" s="41" t="s">
        <v>464</v>
      </c>
      <c r="B332" s="96" t="s">
        <v>134</v>
      </c>
      <c r="C332" s="87" t="s">
        <v>465</v>
      </c>
      <c r="D332" s="99">
        <f>D333</f>
        <v>1674498</v>
      </c>
      <c r="E332" s="99">
        <f>E333</f>
        <v>166375.44</v>
      </c>
      <c r="F332" s="100">
        <f t="shared" si="59"/>
        <v>1508122.56</v>
      </c>
    </row>
    <row r="333" spans="1:6" ht="28.15" customHeight="1" x14ac:dyDescent="0.2">
      <c r="A333" s="38" t="s">
        <v>438</v>
      </c>
      <c r="B333" s="98" t="s">
        <v>134</v>
      </c>
      <c r="C333" s="86" t="s">
        <v>466</v>
      </c>
      <c r="D333" s="100">
        <f>D334</f>
        <v>1674498</v>
      </c>
      <c r="E333" s="100">
        <f>E334</f>
        <v>166375.44</v>
      </c>
      <c r="F333" s="100">
        <f t="shared" si="59"/>
        <v>1508122.56</v>
      </c>
    </row>
    <row r="334" spans="1:6" ht="35.25" customHeight="1" x14ac:dyDescent="0.2">
      <c r="A334" s="38" t="s">
        <v>444</v>
      </c>
      <c r="B334" s="98" t="s">
        <v>134</v>
      </c>
      <c r="C334" s="86" t="s">
        <v>467</v>
      </c>
      <c r="D334" s="100">
        <f>D335+D336</f>
        <v>1674498</v>
      </c>
      <c r="E334" s="100">
        <f>E335</f>
        <v>166375.44</v>
      </c>
      <c r="F334" s="100">
        <f t="shared" si="59"/>
        <v>1508122.56</v>
      </c>
    </row>
    <row r="335" spans="1:6" ht="42" customHeight="1" x14ac:dyDescent="0.2">
      <c r="A335" s="38" t="s">
        <v>446</v>
      </c>
      <c r="B335" s="98" t="s">
        <v>134</v>
      </c>
      <c r="C335" s="86" t="s">
        <v>468</v>
      </c>
      <c r="D335" s="100">
        <v>840000</v>
      </c>
      <c r="E335" s="101">
        <v>166375.44</v>
      </c>
      <c r="F335" s="100">
        <f t="shared" si="59"/>
        <v>673624.56</v>
      </c>
    </row>
    <row r="336" spans="1:6" ht="20.45" customHeight="1" x14ac:dyDescent="0.2">
      <c r="A336" s="38" t="s">
        <v>448</v>
      </c>
      <c r="B336" s="98" t="s">
        <v>134</v>
      </c>
      <c r="C336" s="86" t="s">
        <v>469</v>
      </c>
      <c r="D336" s="100">
        <v>834498</v>
      </c>
      <c r="E336" s="100">
        <v>0</v>
      </c>
      <c r="F336" s="100">
        <f t="shared" si="59"/>
        <v>834498</v>
      </c>
    </row>
    <row r="337" spans="1:6" x14ac:dyDescent="0.2">
      <c r="A337" s="41" t="s">
        <v>470</v>
      </c>
      <c r="B337" s="96" t="s">
        <v>134</v>
      </c>
      <c r="C337" s="87" t="s">
        <v>471</v>
      </c>
      <c r="D337" s="99">
        <f>D338+D341+D344</f>
        <v>2207572.1</v>
      </c>
      <c r="E337" s="99">
        <f t="shared" ref="E337" si="66">E338+E341+E344</f>
        <v>324872.09999999998</v>
      </c>
      <c r="F337" s="100">
        <f t="shared" si="59"/>
        <v>1882700</v>
      </c>
    </row>
    <row r="338" spans="1:6" ht="24" customHeight="1" x14ac:dyDescent="0.2">
      <c r="A338" s="38" t="s">
        <v>438</v>
      </c>
      <c r="B338" s="98" t="s">
        <v>134</v>
      </c>
      <c r="C338" s="86" t="s">
        <v>597</v>
      </c>
      <c r="D338" s="99">
        <f>D339</f>
        <v>324872.09999999998</v>
      </c>
      <c r="E338" s="99">
        <f>E339</f>
        <v>324872.09999999998</v>
      </c>
      <c r="F338" s="100">
        <f t="shared" si="59"/>
        <v>0</v>
      </c>
    </row>
    <row r="339" spans="1:6" ht="28.9" customHeight="1" x14ac:dyDescent="0.2">
      <c r="A339" s="38" t="s">
        <v>444</v>
      </c>
      <c r="B339" s="98" t="s">
        <v>134</v>
      </c>
      <c r="C339" s="86" t="s">
        <v>598</v>
      </c>
      <c r="D339" s="99">
        <f>D340</f>
        <v>324872.09999999998</v>
      </c>
      <c r="E339" s="99">
        <f>E340</f>
        <v>324872.09999999998</v>
      </c>
      <c r="F339" s="100">
        <f t="shared" si="59"/>
        <v>0</v>
      </c>
    </row>
    <row r="340" spans="1:6" ht="22.15" customHeight="1" x14ac:dyDescent="0.2">
      <c r="A340" s="38" t="s">
        <v>448</v>
      </c>
      <c r="B340" s="98" t="s">
        <v>134</v>
      </c>
      <c r="C340" s="86" t="s">
        <v>599</v>
      </c>
      <c r="D340" s="101">
        <v>324872.09999999998</v>
      </c>
      <c r="E340" s="100">
        <v>324872.09999999998</v>
      </c>
      <c r="F340" s="100">
        <f t="shared" si="59"/>
        <v>0</v>
      </c>
    </row>
    <row r="341" spans="1:6" ht="34.9" customHeight="1" x14ac:dyDescent="0.2">
      <c r="A341" s="38" t="s">
        <v>301</v>
      </c>
      <c r="B341" s="98" t="s">
        <v>134</v>
      </c>
      <c r="C341" s="86" t="s">
        <v>472</v>
      </c>
      <c r="D341" s="100">
        <f>D342</f>
        <v>0</v>
      </c>
      <c r="E341" s="100">
        <v>0</v>
      </c>
      <c r="F341" s="100">
        <f t="shared" si="59"/>
        <v>0</v>
      </c>
    </row>
    <row r="342" spans="1:6" ht="21" customHeight="1" x14ac:dyDescent="0.2">
      <c r="A342" s="38" t="s">
        <v>303</v>
      </c>
      <c r="B342" s="98" t="s">
        <v>134</v>
      </c>
      <c r="C342" s="86" t="s">
        <v>473</v>
      </c>
      <c r="D342" s="100">
        <f>D343</f>
        <v>0</v>
      </c>
      <c r="E342" s="100">
        <v>0</v>
      </c>
      <c r="F342" s="100">
        <f t="shared" si="59"/>
        <v>0</v>
      </c>
    </row>
    <row r="343" spans="1:6" ht="47.45" customHeight="1" x14ac:dyDescent="0.2">
      <c r="A343" s="38" t="s">
        <v>454</v>
      </c>
      <c r="B343" s="98" t="s">
        <v>134</v>
      </c>
      <c r="C343" s="86" t="s">
        <v>474</v>
      </c>
      <c r="D343" s="100">
        <v>0</v>
      </c>
      <c r="E343" s="100">
        <v>0</v>
      </c>
      <c r="F343" s="100">
        <f t="shared" si="59"/>
        <v>0</v>
      </c>
    </row>
    <row r="344" spans="1:6" ht="40.9" customHeight="1" x14ac:dyDescent="0.2">
      <c r="A344" s="38" t="s">
        <v>257</v>
      </c>
      <c r="B344" s="98" t="s">
        <v>134</v>
      </c>
      <c r="C344" s="86" t="s">
        <v>475</v>
      </c>
      <c r="D344" s="100">
        <f>D345</f>
        <v>1882700</v>
      </c>
      <c r="E344" s="100">
        <v>0</v>
      </c>
      <c r="F344" s="100">
        <f t="shared" si="59"/>
        <v>1882700</v>
      </c>
    </row>
    <row r="345" spans="1:6" ht="22.15" customHeight="1" x14ac:dyDescent="0.2">
      <c r="A345" s="38" t="s">
        <v>259</v>
      </c>
      <c r="B345" s="98" t="s">
        <v>134</v>
      </c>
      <c r="C345" s="86" t="s">
        <v>476</v>
      </c>
      <c r="D345" s="100">
        <f>D346</f>
        <v>1882700</v>
      </c>
      <c r="E345" s="100">
        <v>0</v>
      </c>
      <c r="F345" s="100">
        <f t="shared" si="59"/>
        <v>1882700</v>
      </c>
    </row>
    <row r="346" spans="1:6" ht="29.45" customHeight="1" x14ac:dyDescent="0.2">
      <c r="A346" s="38" t="s">
        <v>261</v>
      </c>
      <c r="B346" s="98" t="s">
        <v>134</v>
      </c>
      <c r="C346" s="86" t="s">
        <v>477</v>
      </c>
      <c r="D346" s="100">
        <v>1882700</v>
      </c>
      <c r="E346" s="100">
        <v>0</v>
      </c>
      <c r="F346" s="100">
        <f t="shared" si="59"/>
        <v>1882700</v>
      </c>
    </row>
    <row r="347" spans="1:6" ht="33" customHeight="1" x14ac:dyDescent="0.2">
      <c r="A347" s="41" t="s">
        <v>478</v>
      </c>
      <c r="B347" s="96" t="s">
        <v>134</v>
      </c>
      <c r="C347" s="87" t="s">
        <v>479</v>
      </c>
      <c r="D347" s="99">
        <f>D351+D354+D358+D348</f>
        <v>430992.55</v>
      </c>
      <c r="E347" s="99">
        <f t="shared" ref="E347" si="67">E351+E354+E358</f>
        <v>10000</v>
      </c>
      <c r="F347" s="100">
        <f t="shared" si="59"/>
        <v>420992.55</v>
      </c>
    </row>
    <row r="348" spans="1:6" ht="61.15" customHeight="1" x14ac:dyDescent="0.2">
      <c r="A348" s="38" t="s">
        <v>138</v>
      </c>
      <c r="B348" s="98" t="s">
        <v>134</v>
      </c>
      <c r="C348" s="86" t="s">
        <v>480</v>
      </c>
      <c r="D348" s="100">
        <v>5000</v>
      </c>
      <c r="E348" s="100">
        <f t="shared" ref="E348:E350" si="68">E349</f>
        <v>0</v>
      </c>
      <c r="F348" s="100">
        <f t="shared" si="59"/>
        <v>5000</v>
      </c>
    </row>
    <row r="349" spans="1:6" ht="27.6" customHeight="1" x14ac:dyDescent="0.2">
      <c r="A349" s="38" t="s">
        <v>148</v>
      </c>
      <c r="B349" s="98" t="s">
        <v>134</v>
      </c>
      <c r="C349" s="86" t="s">
        <v>481</v>
      </c>
      <c r="D349" s="100">
        <v>5000</v>
      </c>
      <c r="E349" s="100">
        <f t="shared" si="68"/>
        <v>0</v>
      </c>
      <c r="F349" s="100">
        <f t="shared" si="59"/>
        <v>5000</v>
      </c>
    </row>
    <row r="350" spans="1:6" ht="58.9" customHeight="1" x14ac:dyDescent="0.2">
      <c r="A350" s="38" t="s">
        <v>231</v>
      </c>
      <c r="B350" s="98" t="s">
        <v>134</v>
      </c>
      <c r="C350" s="86" t="s">
        <v>482</v>
      </c>
      <c r="D350" s="100">
        <v>5000</v>
      </c>
      <c r="E350" s="100">
        <f t="shared" si="68"/>
        <v>0</v>
      </c>
      <c r="F350" s="100">
        <f t="shared" si="59"/>
        <v>5000</v>
      </c>
    </row>
    <row r="351" spans="1:6" ht="25.9" customHeight="1" x14ac:dyDescent="0.2">
      <c r="A351" s="38" t="s">
        <v>156</v>
      </c>
      <c r="B351" s="98" t="s">
        <v>134</v>
      </c>
      <c r="C351" s="86" t="s">
        <v>483</v>
      </c>
      <c r="D351" s="100">
        <f>D352</f>
        <v>391992.55</v>
      </c>
      <c r="E351" s="100">
        <f t="shared" ref="E351" si="69">E352</f>
        <v>0</v>
      </c>
      <c r="F351" s="100">
        <f t="shared" si="59"/>
        <v>391992.55</v>
      </c>
    </row>
    <row r="352" spans="1:6" ht="36.6" customHeight="1" x14ac:dyDescent="0.2">
      <c r="A352" s="38" t="s">
        <v>158</v>
      </c>
      <c r="B352" s="98" t="s">
        <v>134</v>
      </c>
      <c r="C352" s="86" t="s">
        <v>484</v>
      </c>
      <c r="D352" s="100">
        <f>D353</f>
        <v>391992.55</v>
      </c>
      <c r="E352" s="100">
        <f t="shared" ref="E352" si="70">E353</f>
        <v>0</v>
      </c>
      <c r="F352" s="100">
        <f t="shared" si="59"/>
        <v>391992.55</v>
      </c>
    </row>
    <row r="353" spans="1:6" ht="17.45" customHeight="1" x14ac:dyDescent="0.2">
      <c r="A353" s="38" t="s">
        <v>162</v>
      </c>
      <c r="B353" s="98" t="s">
        <v>134</v>
      </c>
      <c r="C353" s="86" t="s">
        <v>485</v>
      </c>
      <c r="D353" s="100">
        <v>391992.55</v>
      </c>
      <c r="E353" s="100">
        <v>0</v>
      </c>
      <c r="F353" s="100">
        <f t="shared" si="59"/>
        <v>391992.55</v>
      </c>
    </row>
    <row r="354" spans="1:6" ht="28.15" customHeight="1" x14ac:dyDescent="0.2">
      <c r="A354" s="38" t="s">
        <v>438</v>
      </c>
      <c r="B354" s="98" t="s">
        <v>134</v>
      </c>
      <c r="C354" s="86" t="s">
        <v>486</v>
      </c>
      <c r="D354" s="100">
        <f>D357</f>
        <v>34000</v>
      </c>
      <c r="E354" s="100">
        <f>E355+E357</f>
        <v>10000</v>
      </c>
      <c r="F354" s="100">
        <f t="shared" si="59"/>
        <v>24000</v>
      </c>
    </row>
    <row r="355" spans="1:6" ht="35.450000000000003" customHeight="1" x14ac:dyDescent="0.2">
      <c r="A355" s="38" t="s">
        <v>444</v>
      </c>
      <c r="B355" s="98" t="s">
        <v>134</v>
      </c>
      <c r="C355" s="86" t="s">
        <v>487</v>
      </c>
      <c r="D355" s="100">
        <f>D356</f>
        <v>0</v>
      </c>
      <c r="E355" s="100">
        <v>0</v>
      </c>
      <c r="F355" s="100">
        <f t="shared" si="59"/>
        <v>0</v>
      </c>
    </row>
    <row r="356" spans="1:6" ht="40.5" customHeight="1" x14ac:dyDescent="0.2">
      <c r="A356" s="38" t="s">
        <v>446</v>
      </c>
      <c r="B356" s="98" t="s">
        <v>134</v>
      </c>
      <c r="C356" s="86" t="s">
        <v>488</v>
      </c>
      <c r="D356" s="100">
        <v>0</v>
      </c>
      <c r="E356" s="100">
        <v>0</v>
      </c>
      <c r="F356" s="100">
        <f t="shared" si="59"/>
        <v>0</v>
      </c>
    </row>
    <row r="357" spans="1:6" ht="16.899999999999999" customHeight="1" x14ac:dyDescent="0.2">
      <c r="A357" s="38" t="s">
        <v>450</v>
      </c>
      <c r="B357" s="98" t="s">
        <v>134</v>
      </c>
      <c r="C357" s="86" t="s">
        <v>489</v>
      </c>
      <c r="D357" s="100">
        <v>34000</v>
      </c>
      <c r="E357" s="101">
        <v>10000</v>
      </c>
      <c r="F357" s="100">
        <f t="shared" si="59"/>
        <v>24000</v>
      </c>
    </row>
    <row r="358" spans="1:6" ht="37.9" customHeight="1" x14ac:dyDescent="0.2">
      <c r="A358" s="38" t="s">
        <v>257</v>
      </c>
      <c r="B358" s="98" t="s">
        <v>134</v>
      </c>
      <c r="C358" s="86" t="s">
        <v>490</v>
      </c>
      <c r="D358" s="100">
        <f>D359</f>
        <v>0</v>
      </c>
      <c r="E358" s="100">
        <v>0</v>
      </c>
      <c r="F358" s="100">
        <f t="shared" si="59"/>
        <v>0</v>
      </c>
    </row>
    <row r="359" spans="1:6" ht="18.600000000000001" customHeight="1" x14ac:dyDescent="0.2">
      <c r="A359" s="38" t="s">
        <v>259</v>
      </c>
      <c r="B359" s="98" t="s">
        <v>134</v>
      </c>
      <c r="C359" s="86" t="s">
        <v>491</v>
      </c>
      <c r="D359" s="100">
        <v>0</v>
      </c>
      <c r="E359" s="100">
        <v>0</v>
      </c>
      <c r="F359" s="100">
        <f t="shared" si="59"/>
        <v>0</v>
      </c>
    </row>
    <row r="360" spans="1:6" ht="27" customHeight="1" x14ac:dyDescent="0.2">
      <c r="A360" s="38" t="s">
        <v>261</v>
      </c>
      <c r="B360" s="98" t="s">
        <v>134</v>
      </c>
      <c r="C360" s="86" t="s">
        <v>492</v>
      </c>
      <c r="D360" s="100">
        <v>0</v>
      </c>
      <c r="E360" s="100">
        <v>0</v>
      </c>
      <c r="F360" s="100">
        <f t="shared" si="59"/>
        <v>0</v>
      </c>
    </row>
    <row r="361" spans="1:6" x14ac:dyDescent="0.2">
      <c r="A361" s="41" t="s">
        <v>493</v>
      </c>
      <c r="B361" s="96" t="s">
        <v>134</v>
      </c>
      <c r="C361" s="87" t="s">
        <v>494</v>
      </c>
      <c r="D361" s="99">
        <f>D369+D373</f>
        <v>520000</v>
      </c>
      <c r="E361" s="99">
        <f t="shared" ref="E361" si="71">E369+E373</f>
        <v>89914.6</v>
      </c>
      <c r="F361" s="100">
        <f t="shared" ref="F361:F386" si="72">D361-E361</f>
        <v>430085.4</v>
      </c>
    </row>
    <row r="362" spans="1:6" ht="59.45" customHeight="1" x14ac:dyDescent="0.2">
      <c r="A362" s="38" t="s">
        <v>138</v>
      </c>
      <c r="B362" s="98" t="s">
        <v>134</v>
      </c>
      <c r="C362" s="86" t="s">
        <v>495</v>
      </c>
      <c r="D362" s="100">
        <f>D374</f>
        <v>390000</v>
      </c>
      <c r="E362" s="100">
        <f>E374</f>
        <v>77314.600000000006</v>
      </c>
      <c r="F362" s="100">
        <f t="shared" si="72"/>
        <v>312685.40000000002</v>
      </c>
    </row>
    <row r="363" spans="1:6" ht="28.15" customHeight="1" x14ac:dyDescent="0.2">
      <c r="A363" s="38" t="s">
        <v>148</v>
      </c>
      <c r="B363" s="98" t="s">
        <v>134</v>
      </c>
      <c r="C363" s="86" t="s">
        <v>496</v>
      </c>
      <c r="D363" s="100">
        <f>D375</f>
        <v>390000</v>
      </c>
      <c r="E363" s="100">
        <f>E375</f>
        <v>77314.600000000006</v>
      </c>
      <c r="F363" s="100">
        <f t="shared" si="72"/>
        <v>312685.40000000002</v>
      </c>
    </row>
    <row r="364" spans="1:6" ht="38.450000000000003" customHeight="1" x14ac:dyDescent="0.2">
      <c r="A364" s="38" t="s">
        <v>152</v>
      </c>
      <c r="B364" s="98" t="s">
        <v>134</v>
      </c>
      <c r="C364" s="86" t="s">
        <v>497</v>
      </c>
      <c r="D364" s="100">
        <f>D376</f>
        <v>0</v>
      </c>
      <c r="E364" s="100">
        <v>0</v>
      </c>
      <c r="F364" s="100">
        <f t="shared" si="72"/>
        <v>0</v>
      </c>
    </row>
    <row r="365" spans="1:6" ht="63.75" customHeight="1" x14ac:dyDescent="0.2">
      <c r="A365" s="38" t="s">
        <v>231</v>
      </c>
      <c r="B365" s="98" t="s">
        <v>134</v>
      </c>
      <c r="C365" s="86" t="s">
        <v>498</v>
      </c>
      <c r="D365" s="100">
        <f>D377</f>
        <v>390000</v>
      </c>
      <c r="E365" s="100">
        <f t="shared" ref="E365" si="73">E377</f>
        <v>77314.600000000006</v>
      </c>
      <c r="F365" s="100">
        <f t="shared" si="72"/>
        <v>312685.40000000002</v>
      </c>
    </row>
    <row r="366" spans="1:6" ht="41.25" customHeight="1" x14ac:dyDescent="0.2">
      <c r="A366" s="38" t="s">
        <v>156</v>
      </c>
      <c r="B366" s="98" t="s">
        <v>134</v>
      </c>
      <c r="C366" s="86" t="s">
        <v>499</v>
      </c>
      <c r="D366" s="100">
        <f>D370+D378</f>
        <v>130000</v>
      </c>
      <c r="E366" s="100">
        <f t="shared" ref="E366" si="74">E370+E378</f>
        <v>12600</v>
      </c>
      <c r="F366" s="100">
        <f t="shared" si="72"/>
        <v>117400</v>
      </c>
    </row>
    <row r="367" spans="1:6" ht="40.9" customHeight="1" x14ac:dyDescent="0.2">
      <c r="A367" s="38" t="s">
        <v>158</v>
      </c>
      <c r="B367" s="98" t="s">
        <v>134</v>
      </c>
      <c r="C367" s="86" t="s">
        <v>500</v>
      </c>
      <c r="D367" s="100">
        <f>D371+D379</f>
        <v>130000</v>
      </c>
      <c r="E367" s="100">
        <f t="shared" ref="E367" si="75">E371+E379</f>
        <v>12600</v>
      </c>
      <c r="F367" s="100">
        <f t="shared" si="72"/>
        <v>117400</v>
      </c>
    </row>
    <row r="368" spans="1:6" ht="18.600000000000001" customHeight="1" x14ac:dyDescent="0.2">
      <c r="A368" s="38" t="s">
        <v>162</v>
      </c>
      <c r="B368" s="98" t="s">
        <v>134</v>
      </c>
      <c r="C368" s="86" t="s">
        <v>501</v>
      </c>
      <c r="D368" s="100">
        <f>D380+D372</f>
        <v>130000</v>
      </c>
      <c r="E368" s="100">
        <f>E380+E372</f>
        <v>12600</v>
      </c>
      <c r="F368" s="100">
        <f t="shared" si="72"/>
        <v>117400</v>
      </c>
    </row>
    <row r="369" spans="1:6" x14ac:dyDescent="0.2">
      <c r="A369" s="41" t="s">
        <v>502</v>
      </c>
      <c r="B369" s="96" t="s">
        <v>134</v>
      </c>
      <c r="C369" s="87" t="s">
        <v>503</v>
      </c>
      <c r="D369" s="99">
        <f t="shared" ref="D369:E371" si="76">D370</f>
        <v>120000</v>
      </c>
      <c r="E369" s="99">
        <f t="shared" si="76"/>
        <v>12600</v>
      </c>
      <c r="F369" s="100">
        <f t="shared" si="72"/>
        <v>107400</v>
      </c>
    </row>
    <row r="370" spans="1:6" ht="34.15" customHeight="1" x14ac:dyDescent="0.2">
      <c r="A370" s="38" t="s">
        <v>156</v>
      </c>
      <c r="B370" s="98" t="s">
        <v>134</v>
      </c>
      <c r="C370" s="86" t="s">
        <v>504</v>
      </c>
      <c r="D370" s="100">
        <f t="shared" si="76"/>
        <v>120000</v>
      </c>
      <c r="E370" s="100">
        <f t="shared" si="76"/>
        <v>12600</v>
      </c>
      <c r="F370" s="100">
        <f t="shared" si="72"/>
        <v>107400</v>
      </c>
    </row>
    <row r="371" spans="1:6" ht="42.75" customHeight="1" x14ac:dyDescent="0.2">
      <c r="A371" s="38" t="s">
        <v>158</v>
      </c>
      <c r="B371" s="98" t="s">
        <v>134</v>
      </c>
      <c r="C371" s="86" t="s">
        <v>505</v>
      </c>
      <c r="D371" s="100">
        <f t="shared" si="76"/>
        <v>120000</v>
      </c>
      <c r="E371" s="100">
        <f t="shared" si="76"/>
        <v>12600</v>
      </c>
      <c r="F371" s="100">
        <f t="shared" si="72"/>
        <v>107400</v>
      </c>
    </row>
    <row r="372" spans="1:6" ht="19.5" customHeight="1" x14ac:dyDescent="0.2">
      <c r="A372" s="38" t="s">
        <v>162</v>
      </c>
      <c r="B372" s="98" t="s">
        <v>134</v>
      </c>
      <c r="C372" s="86" t="s">
        <v>506</v>
      </c>
      <c r="D372" s="100">
        <v>120000</v>
      </c>
      <c r="E372" s="100">
        <v>12600</v>
      </c>
      <c r="F372" s="100">
        <f t="shared" si="72"/>
        <v>107400</v>
      </c>
    </row>
    <row r="373" spans="1:6" ht="29.45" customHeight="1" x14ac:dyDescent="0.2">
      <c r="A373" s="41" t="s">
        <v>507</v>
      </c>
      <c r="B373" s="96" t="s">
        <v>134</v>
      </c>
      <c r="C373" s="87" t="s">
        <v>508</v>
      </c>
      <c r="D373" s="99">
        <f>D374+D378</f>
        <v>400000</v>
      </c>
      <c r="E373" s="99">
        <f t="shared" ref="E373" si="77">E374+E378</f>
        <v>77314.600000000006</v>
      </c>
      <c r="F373" s="100">
        <f t="shared" si="72"/>
        <v>322685.40000000002</v>
      </c>
    </row>
    <row r="374" spans="1:6" ht="75" customHeight="1" x14ac:dyDescent="0.2">
      <c r="A374" s="38" t="s">
        <v>138</v>
      </c>
      <c r="B374" s="98" t="s">
        <v>134</v>
      </c>
      <c r="C374" s="86" t="s">
        <v>509</v>
      </c>
      <c r="D374" s="100">
        <f>D375</f>
        <v>390000</v>
      </c>
      <c r="E374" s="100">
        <f>E375</f>
        <v>77314.600000000006</v>
      </c>
      <c r="F374" s="100">
        <f t="shared" si="72"/>
        <v>312685.40000000002</v>
      </c>
    </row>
    <row r="375" spans="1:6" ht="28.15" customHeight="1" x14ac:dyDescent="0.2">
      <c r="A375" s="38" t="s">
        <v>148</v>
      </c>
      <c r="B375" s="98" t="s">
        <v>134</v>
      </c>
      <c r="C375" s="86" t="s">
        <v>594</v>
      </c>
      <c r="D375" s="100">
        <f>D376+D377</f>
        <v>390000</v>
      </c>
      <c r="E375" s="100">
        <f>E377</f>
        <v>77314.600000000006</v>
      </c>
      <c r="F375" s="100">
        <f t="shared" si="72"/>
        <v>312685.40000000002</v>
      </c>
    </row>
    <row r="376" spans="1:6" ht="62.45" customHeight="1" x14ac:dyDescent="0.2">
      <c r="A376" s="38" t="s">
        <v>231</v>
      </c>
      <c r="B376" s="98" t="s">
        <v>134</v>
      </c>
      <c r="C376" s="86" t="s">
        <v>596</v>
      </c>
      <c r="D376" s="100">
        <v>0</v>
      </c>
      <c r="E376" s="100">
        <v>0</v>
      </c>
      <c r="F376" s="100">
        <f t="shared" si="72"/>
        <v>0</v>
      </c>
    </row>
    <row r="377" spans="1:6" ht="59.45" customHeight="1" x14ac:dyDescent="0.2">
      <c r="A377" s="38" t="s">
        <v>231</v>
      </c>
      <c r="B377" s="98" t="s">
        <v>134</v>
      </c>
      <c r="C377" s="86" t="s">
        <v>595</v>
      </c>
      <c r="D377" s="100">
        <v>390000</v>
      </c>
      <c r="E377" s="101">
        <v>77314.600000000006</v>
      </c>
      <c r="F377" s="100">
        <f t="shared" si="72"/>
        <v>312685.40000000002</v>
      </c>
    </row>
    <row r="378" spans="1:6" ht="39" customHeight="1" x14ac:dyDescent="0.2">
      <c r="A378" s="38" t="s">
        <v>156</v>
      </c>
      <c r="B378" s="98" t="s">
        <v>134</v>
      </c>
      <c r="C378" s="86" t="s">
        <v>593</v>
      </c>
      <c r="D378" s="100">
        <v>10000</v>
      </c>
      <c r="E378" s="100">
        <v>0</v>
      </c>
      <c r="F378" s="100">
        <f t="shared" si="72"/>
        <v>10000</v>
      </c>
    </row>
    <row r="379" spans="1:6" ht="37.9" customHeight="1" x14ac:dyDescent="0.2">
      <c r="A379" s="38" t="s">
        <v>158</v>
      </c>
      <c r="B379" s="98" t="s">
        <v>134</v>
      </c>
      <c r="C379" s="86" t="s">
        <v>592</v>
      </c>
      <c r="D379" s="100">
        <v>10000</v>
      </c>
      <c r="E379" s="100">
        <v>0</v>
      </c>
      <c r="F379" s="100">
        <f t="shared" si="72"/>
        <v>10000</v>
      </c>
    </row>
    <row r="380" spans="1:6" ht="19.149999999999999" customHeight="1" x14ac:dyDescent="0.2">
      <c r="A380" s="38" t="s">
        <v>162</v>
      </c>
      <c r="B380" s="98" t="s">
        <v>134</v>
      </c>
      <c r="C380" s="86" t="s">
        <v>591</v>
      </c>
      <c r="D380" s="100">
        <v>10000</v>
      </c>
      <c r="E380" s="100">
        <v>0</v>
      </c>
      <c r="F380" s="100">
        <f t="shared" si="72"/>
        <v>10000</v>
      </c>
    </row>
    <row r="381" spans="1:6" ht="27" customHeight="1" x14ac:dyDescent="0.2">
      <c r="A381" s="41" t="s">
        <v>510</v>
      </c>
      <c r="B381" s="96" t="s">
        <v>134</v>
      </c>
      <c r="C381" s="87" t="s">
        <v>511</v>
      </c>
      <c r="D381" s="99">
        <f t="shared" ref="D381:D382" si="78">D382</f>
        <v>4567788.8099999996</v>
      </c>
      <c r="E381" s="99">
        <f t="shared" ref="E381:E382" si="79">E382</f>
        <v>954311.03</v>
      </c>
      <c r="F381" s="100">
        <f t="shared" si="72"/>
        <v>3613477.7799999993</v>
      </c>
    </row>
    <row r="382" spans="1:6" ht="25.15" customHeight="1" x14ac:dyDescent="0.2">
      <c r="A382" s="38" t="s">
        <v>512</v>
      </c>
      <c r="B382" s="98" t="s">
        <v>134</v>
      </c>
      <c r="C382" s="86" t="s">
        <v>513</v>
      </c>
      <c r="D382" s="100">
        <f t="shared" si="78"/>
        <v>4567788.8099999996</v>
      </c>
      <c r="E382" s="100">
        <f t="shared" si="79"/>
        <v>954311.03</v>
      </c>
      <c r="F382" s="100">
        <f t="shared" si="72"/>
        <v>3613477.7799999993</v>
      </c>
    </row>
    <row r="383" spans="1:6" ht="16.149999999999999" customHeight="1" x14ac:dyDescent="0.2">
      <c r="A383" s="38" t="s">
        <v>514</v>
      </c>
      <c r="B383" s="98" t="s">
        <v>134</v>
      </c>
      <c r="C383" s="86" t="s">
        <v>515</v>
      </c>
      <c r="D383" s="100">
        <f>D384</f>
        <v>4567788.8099999996</v>
      </c>
      <c r="E383" s="100">
        <f t="shared" ref="E383" si="80">E384</f>
        <v>954311.03</v>
      </c>
      <c r="F383" s="100">
        <f t="shared" si="72"/>
        <v>3613477.7799999993</v>
      </c>
    </row>
    <row r="384" spans="1:6" ht="27" customHeight="1" x14ac:dyDescent="0.2">
      <c r="A384" s="41" t="s">
        <v>516</v>
      </c>
      <c r="B384" s="96" t="s">
        <v>134</v>
      </c>
      <c r="C384" s="87" t="s">
        <v>517</v>
      </c>
      <c r="D384" s="99">
        <f>D385</f>
        <v>4567788.8099999996</v>
      </c>
      <c r="E384" s="99">
        <f t="shared" ref="E384" si="81">E385</f>
        <v>954311.03</v>
      </c>
      <c r="F384" s="100">
        <f t="shared" si="72"/>
        <v>3613477.7799999993</v>
      </c>
    </row>
    <row r="385" spans="1:6" ht="30" customHeight="1" x14ac:dyDescent="0.2">
      <c r="A385" s="38" t="s">
        <v>512</v>
      </c>
      <c r="B385" s="98" t="s">
        <v>134</v>
      </c>
      <c r="C385" s="86" t="s">
        <v>518</v>
      </c>
      <c r="D385" s="100">
        <f>D386</f>
        <v>4567788.8099999996</v>
      </c>
      <c r="E385" s="100">
        <f>E386</f>
        <v>954311.03</v>
      </c>
      <c r="F385" s="100">
        <f t="shared" si="72"/>
        <v>3613477.7799999993</v>
      </c>
    </row>
    <row r="386" spans="1:6" ht="19.149999999999999" customHeight="1" x14ac:dyDescent="0.2">
      <c r="A386" s="38" t="s">
        <v>514</v>
      </c>
      <c r="B386" s="98" t="s">
        <v>134</v>
      </c>
      <c r="C386" s="86" t="s">
        <v>519</v>
      </c>
      <c r="D386" s="103">
        <v>4567788.8099999996</v>
      </c>
      <c r="E386" s="101">
        <v>954311.03</v>
      </c>
      <c r="F386" s="100">
        <f t="shared" si="72"/>
        <v>3613477.7799999993</v>
      </c>
    </row>
    <row r="387" spans="1:6" ht="14.45" customHeight="1" x14ac:dyDescent="0.2">
      <c r="A387" s="92"/>
      <c r="B387" s="80"/>
      <c r="C387" s="97"/>
      <c r="D387" s="97"/>
      <c r="E387" s="97"/>
      <c r="F387" s="97"/>
    </row>
    <row r="388" spans="1:6" ht="25.9" customHeight="1" x14ac:dyDescent="0.2">
      <c r="A388" s="38" t="s">
        <v>520</v>
      </c>
      <c r="B388" s="98" t="s">
        <v>521</v>
      </c>
      <c r="C388" s="86" t="s">
        <v>135</v>
      </c>
      <c r="D388" s="100">
        <v>-10474419</v>
      </c>
      <c r="E388" s="100">
        <f>'Доходы+'!E25-'Расходы+'!E13</f>
        <v>-1498198.6200000048</v>
      </c>
      <c r="F388" s="100" t="s">
        <v>522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view="pageBreakPreview" topLeftCell="A19" zoomScale="74" zoomScaleNormal="100" zoomScaleSheetLayoutView="74" workbookViewId="0">
      <selection activeCell="A29" sqref="A29"/>
    </sheetView>
  </sheetViews>
  <sheetFormatPr defaultColWidth="9.140625" defaultRowHeight="12.75" customHeight="1" x14ac:dyDescent="0.2"/>
  <cols>
    <col min="1" max="1" width="42.28515625" style="5" customWidth="1"/>
    <col min="2" max="2" width="5.5703125" style="5" customWidth="1"/>
    <col min="3" max="3" width="40.7109375" style="5" customWidth="1"/>
    <col min="4" max="6" width="18.7109375" style="5" customWidth="1"/>
    <col min="7" max="16384" width="9.140625" style="5"/>
  </cols>
  <sheetData>
    <row r="1" spans="1:6" ht="11.1" customHeight="1" x14ac:dyDescent="0.2">
      <c r="A1" s="118" t="s">
        <v>523</v>
      </c>
      <c r="B1" s="118"/>
      <c r="C1" s="118"/>
      <c r="D1" s="118"/>
      <c r="E1" s="118"/>
      <c r="F1" s="118"/>
    </row>
    <row r="2" spans="1:6" ht="13.15" customHeight="1" x14ac:dyDescent="0.25">
      <c r="A2" s="105" t="s">
        <v>524</v>
      </c>
      <c r="B2" s="105"/>
      <c r="C2" s="105"/>
      <c r="D2" s="105"/>
      <c r="E2" s="105"/>
      <c r="F2" s="105"/>
    </row>
    <row r="3" spans="1:6" ht="9" customHeight="1" x14ac:dyDescent="0.2">
      <c r="A3" s="1"/>
      <c r="B3" s="2"/>
      <c r="C3" s="3"/>
      <c r="D3" s="4"/>
      <c r="E3" s="4"/>
      <c r="F3" s="3"/>
    </row>
    <row r="4" spans="1:6" ht="13.9" customHeight="1" x14ac:dyDescent="0.2">
      <c r="A4" s="62">
        <v>1</v>
      </c>
      <c r="B4" s="62">
        <v>2</v>
      </c>
      <c r="C4" s="62">
        <v>3</v>
      </c>
      <c r="D4" s="63" t="s">
        <v>26</v>
      </c>
      <c r="E4" s="63" t="s">
        <v>27</v>
      </c>
      <c r="F4" s="63" t="s">
        <v>28</v>
      </c>
    </row>
    <row r="5" spans="1:6" ht="4.9000000000000004" customHeight="1" x14ac:dyDescent="0.2">
      <c r="A5" s="119" t="s">
        <v>20</v>
      </c>
      <c r="B5" s="119" t="s">
        <v>21</v>
      </c>
      <c r="C5" s="119" t="s">
        <v>525</v>
      </c>
      <c r="D5" s="120" t="s">
        <v>23</v>
      </c>
      <c r="E5" s="120" t="s">
        <v>24</v>
      </c>
      <c r="F5" s="120" t="s">
        <v>25</v>
      </c>
    </row>
    <row r="6" spans="1:6" ht="6" customHeight="1" x14ac:dyDescent="0.2">
      <c r="A6" s="119"/>
      <c r="B6" s="119"/>
      <c r="C6" s="119"/>
      <c r="D6" s="120"/>
      <c r="E6" s="120"/>
      <c r="F6" s="120"/>
    </row>
    <row r="7" spans="1:6" ht="4.9000000000000004" customHeight="1" x14ac:dyDescent="0.2">
      <c r="A7" s="119"/>
      <c r="B7" s="119"/>
      <c r="C7" s="119"/>
      <c r="D7" s="120"/>
      <c r="E7" s="120"/>
      <c r="F7" s="120"/>
    </row>
    <row r="8" spans="1:6" ht="6" customHeight="1" x14ac:dyDescent="0.2">
      <c r="A8" s="119"/>
      <c r="B8" s="119"/>
      <c r="C8" s="119"/>
      <c r="D8" s="120"/>
      <c r="E8" s="120"/>
      <c r="F8" s="120"/>
    </row>
    <row r="9" spans="1:6" ht="6" customHeight="1" x14ac:dyDescent="0.2">
      <c r="A9" s="119"/>
      <c r="B9" s="119"/>
      <c r="C9" s="119"/>
      <c r="D9" s="120"/>
      <c r="E9" s="120"/>
      <c r="F9" s="120"/>
    </row>
    <row r="10" spans="1:6" ht="18" customHeight="1" x14ac:dyDescent="0.2">
      <c r="A10" s="119"/>
      <c r="B10" s="119"/>
      <c r="C10" s="119"/>
      <c r="D10" s="120"/>
      <c r="E10" s="120"/>
      <c r="F10" s="120"/>
    </row>
    <row r="11" spans="1:6" ht="13.5" customHeight="1" x14ac:dyDescent="0.2">
      <c r="A11" s="119"/>
      <c r="B11" s="119"/>
      <c r="C11" s="119"/>
      <c r="D11" s="120"/>
      <c r="E11" s="120"/>
      <c r="F11" s="120"/>
    </row>
    <row r="12" spans="1:6" x14ac:dyDescent="0.2">
      <c r="A12" s="62">
        <v>1</v>
      </c>
      <c r="B12" s="62">
        <v>2</v>
      </c>
      <c r="C12" s="62">
        <v>3</v>
      </c>
      <c r="D12" s="63" t="s">
        <v>26</v>
      </c>
      <c r="E12" s="63" t="s">
        <v>27</v>
      </c>
      <c r="F12" s="63" t="s">
        <v>28</v>
      </c>
    </row>
    <row r="13" spans="1:6" ht="24" x14ac:dyDescent="0.2">
      <c r="A13" s="122" t="s">
        <v>526</v>
      </c>
      <c r="B13" s="123" t="s">
        <v>527</v>
      </c>
      <c r="C13" s="124" t="s">
        <v>554</v>
      </c>
      <c r="D13" s="125">
        <f>D15+D24</f>
        <v>10474419</v>
      </c>
      <c r="E13" s="125">
        <f>E24+E15</f>
        <v>1498198.6200000048</v>
      </c>
      <c r="F13" s="126">
        <f>D13-E13</f>
        <v>8976220.3799999952</v>
      </c>
    </row>
    <row r="14" spans="1:6" x14ac:dyDescent="0.2">
      <c r="A14" s="127" t="s">
        <v>555</v>
      </c>
      <c r="B14" s="128"/>
      <c r="C14" s="129"/>
      <c r="D14" s="129"/>
      <c r="E14" s="130"/>
      <c r="F14" s="131"/>
    </row>
    <row r="15" spans="1:6" ht="24" x14ac:dyDescent="0.2">
      <c r="A15" s="132" t="s">
        <v>528</v>
      </c>
      <c r="B15" s="133" t="s">
        <v>529</v>
      </c>
      <c r="C15" s="134" t="s">
        <v>554</v>
      </c>
      <c r="D15" s="135">
        <f>D17</f>
        <v>-103000</v>
      </c>
      <c r="E15" s="135">
        <f>E17</f>
        <v>-5236910</v>
      </c>
      <c r="F15" s="126">
        <f>D15-E15</f>
        <v>5133910</v>
      </c>
    </row>
    <row r="16" spans="1:6" x14ac:dyDescent="0.2">
      <c r="A16" s="136" t="s">
        <v>530</v>
      </c>
      <c r="B16" s="137"/>
      <c r="C16" s="138"/>
      <c r="D16" s="138"/>
      <c r="E16" s="138"/>
      <c r="F16" s="139"/>
    </row>
    <row r="17" spans="1:6" ht="31.9" customHeight="1" x14ac:dyDescent="0.2">
      <c r="A17" s="140" t="s">
        <v>556</v>
      </c>
      <c r="B17" s="141" t="s">
        <v>529</v>
      </c>
      <c r="C17" s="142" t="s">
        <v>557</v>
      </c>
      <c r="D17" s="143">
        <f>D18+D20</f>
        <v>-103000</v>
      </c>
      <c r="E17" s="143">
        <f>E20</f>
        <v>-5236910</v>
      </c>
      <c r="F17" s="126">
        <f>D17-E17</f>
        <v>5133910</v>
      </c>
    </row>
    <row r="18" spans="1:6" ht="35.450000000000003" customHeight="1" x14ac:dyDescent="0.2">
      <c r="A18" s="140" t="s">
        <v>558</v>
      </c>
      <c r="B18" s="141" t="s">
        <v>529</v>
      </c>
      <c r="C18" s="142" t="s">
        <v>559</v>
      </c>
      <c r="D18" s="143">
        <f>D19</f>
        <v>28700000</v>
      </c>
      <c r="E18" s="143" t="s">
        <v>40</v>
      </c>
      <c r="F18" s="144">
        <f>D18</f>
        <v>28700000</v>
      </c>
    </row>
    <row r="19" spans="1:6" ht="36.6" customHeight="1" x14ac:dyDescent="0.2">
      <c r="A19" s="140" t="s">
        <v>560</v>
      </c>
      <c r="B19" s="141" t="s">
        <v>529</v>
      </c>
      <c r="C19" s="142" t="s">
        <v>561</v>
      </c>
      <c r="D19" s="143">
        <v>28700000</v>
      </c>
      <c r="E19" s="143" t="s">
        <v>40</v>
      </c>
      <c r="F19" s="144">
        <v>28700000</v>
      </c>
    </row>
    <row r="20" spans="1:6" ht="42.6" customHeight="1" x14ac:dyDescent="0.2">
      <c r="A20" s="140" t="s">
        <v>562</v>
      </c>
      <c r="B20" s="141" t="s">
        <v>529</v>
      </c>
      <c r="C20" s="142" t="s">
        <v>563</v>
      </c>
      <c r="D20" s="143">
        <f>D21</f>
        <v>-28803000</v>
      </c>
      <c r="E20" s="143">
        <f>E21</f>
        <v>-5236910</v>
      </c>
      <c r="F20" s="144">
        <f>D20-E20</f>
        <v>-23566090</v>
      </c>
    </row>
    <row r="21" spans="1:6" ht="39.6" customHeight="1" x14ac:dyDescent="0.2">
      <c r="A21" s="140" t="s">
        <v>564</v>
      </c>
      <c r="B21" s="141" t="s">
        <v>529</v>
      </c>
      <c r="C21" s="142" t="s">
        <v>565</v>
      </c>
      <c r="D21" s="143">
        <v>-28803000</v>
      </c>
      <c r="E21" s="143">
        <v>-5236910</v>
      </c>
      <c r="F21" s="144">
        <f>D21-E21</f>
        <v>-23566090</v>
      </c>
    </row>
    <row r="22" spans="1:6" ht="27.75" customHeight="1" x14ac:dyDescent="0.2">
      <c r="A22" s="145" t="s">
        <v>531</v>
      </c>
      <c r="B22" s="133" t="s">
        <v>532</v>
      </c>
      <c r="C22" s="134" t="s">
        <v>554</v>
      </c>
      <c r="D22" s="135" t="s">
        <v>40</v>
      </c>
      <c r="E22" s="135" t="s">
        <v>40</v>
      </c>
      <c r="F22" s="126" t="s">
        <v>40</v>
      </c>
    </row>
    <row r="23" spans="1:6" ht="15.75" customHeight="1" x14ac:dyDescent="0.2">
      <c r="A23" s="140" t="s">
        <v>530</v>
      </c>
      <c r="B23" s="137"/>
      <c r="C23" s="138" t="s">
        <v>566</v>
      </c>
      <c r="D23" s="138" t="s">
        <v>566</v>
      </c>
      <c r="E23" s="138" t="s">
        <v>566</v>
      </c>
      <c r="F23" s="138" t="s">
        <v>566</v>
      </c>
    </row>
    <row r="24" spans="1:6" ht="12.75" customHeight="1" x14ac:dyDescent="0.2">
      <c r="A24" s="132" t="s">
        <v>567</v>
      </c>
      <c r="B24" s="133" t="s">
        <v>533</v>
      </c>
      <c r="C24" s="142" t="s">
        <v>568</v>
      </c>
      <c r="D24" s="135">
        <f>D25</f>
        <v>10577419</v>
      </c>
      <c r="E24" s="135">
        <f>E25</f>
        <v>6735108.6200000048</v>
      </c>
      <c r="F24" s="126">
        <f>D25-E25</f>
        <v>3842310.3799999952</v>
      </c>
    </row>
    <row r="25" spans="1:6" ht="31.5" customHeight="1" x14ac:dyDescent="0.2">
      <c r="A25" s="140" t="s">
        <v>569</v>
      </c>
      <c r="B25" s="141" t="s">
        <v>533</v>
      </c>
      <c r="C25" s="142" t="s">
        <v>568</v>
      </c>
      <c r="D25" s="143">
        <f>D26+D30</f>
        <v>10577419</v>
      </c>
      <c r="E25" s="143">
        <f>E26+E30</f>
        <v>6735108.6200000048</v>
      </c>
      <c r="F25" s="144">
        <f>D25-E25</f>
        <v>3842310.3799999952</v>
      </c>
    </row>
    <row r="26" spans="1:6" ht="16.5" customHeight="1" x14ac:dyDescent="0.2">
      <c r="A26" s="132" t="s">
        <v>534</v>
      </c>
      <c r="B26" s="133" t="s">
        <v>535</v>
      </c>
      <c r="C26" s="142" t="s">
        <v>570</v>
      </c>
      <c r="D26" s="135">
        <f>D27</f>
        <v>-649948975.52999997</v>
      </c>
      <c r="E26" s="135">
        <f>E27</f>
        <v>-142983734.69999999</v>
      </c>
      <c r="F26" s="146" t="s">
        <v>522</v>
      </c>
    </row>
    <row r="27" spans="1:6" ht="24.75" customHeight="1" x14ac:dyDescent="0.2">
      <c r="A27" s="140" t="s">
        <v>571</v>
      </c>
      <c r="B27" s="141" t="s">
        <v>535</v>
      </c>
      <c r="C27" s="142" t="s">
        <v>572</v>
      </c>
      <c r="D27" s="143">
        <v>-649948975.52999997</v>
      </c>
      <c r="E27" s="143">
        <v>-142983734.69999999</v>
      </c>
      <c r="F27" s="147" t="s">
        <v>522</v>
      </c>
    </row>
    <row r="28" spans="1:6" ht="27" customHeight="1" x14ac:dyDescent="0.2">
      <c r="A28" s="140" t="s">
        <v>573</v>
      </c>
      <c r="B28" s="141" t="s">
        <v>535</v>
      </c>
      <c r="C28" s="142" t="s">
        <v>574</v>
      </c>
      <c r="D28" s="143">
        <f>D27</f>
        <v>-649948975.52999997</v>
      </c>
      <c r="E28" s="143">
        <f>E27</f>
        <v>-142983734.69999999</v>
      </c>
      <c r="F28" s="147" t="s">
        <v>522</v>
      </c>
    </row>
    <row r="29" spans="1:6" ht="26.25" customHeight="1" x14ac:dyDescent="0.2">
      <c r="A29" s="140" t="s">
        <v>575</v>
      </c>
      <c r="B29" s="141" t="s">
        <v>535</v>
      </c>
      <c r="C29" s="142" t="s">
        <v>576</v>
      </c>
      <c r="D29" s="143">
        <f>D28</f>
        <v>-649948975.52999997</v>
      </c>
      <c r="E29" s="143">
        <f>E28</f>
        <v>-142983734.69999999</v>
      </c>
      <c r="F29" s="147" t="s">
        <v>522</v>
      </c>
    </row>
    <row r="30" spans="1:6" ht="12.75" customHeight="1" x14ac:dyDescent="0.2">
      <c r="A30" s="132" t="s">
        <v>536</v>
      </c>
      <c r="B30" s="133" t="s">
        <v>537</v>
      </c>
      <c r="C30" s="142" t="s">
        <v>577</v>
      </c>
      <c r="D30" s="135">
        <f>D31</f>
        <v>660526394.52999997</v>
      </c>
      <c r="E30" s="135">
        <f>E31</f>
        <v>149718843.31999999</v>
      </c>
      <c r="F30" s="146" t="s">
        <v>522</v>
      </c>
    </row>
    <row r="31" spans="1:6" ht="29.25" customHeight="1" x14ac:dyDescent="0.2">
      <c r="A31" s="140" t="s">
        <v>578</v>
      </c>
      <c r="B31" s="141" t="s">
        <v>537</v>
      </c>
      <c r="C31" s="142" t="s">
        <v>579</v>
      </c>
      <c r="D31" s="83">
        <v>660526394.52999997</v>
      </c>
      <c r="E31" s="83">
        <v>149718843.31999999</v>
      </c>
      <c r="F31" s="147" t="s">
        <v>522</v>
      </c>
    </row>
    <row r="32" spans="1:6" ht="27" customHeight="1" x14ac:dyDescent="0.2">
      <c r="A32" s="140" t="s">
        <v>580</v>
      </c>
      <c r="B32" s="141" t="s">
        <v>537</v>
      </c>
      <c r="C32" s="142" t="s">
        <v>581</v>
      </c>
      <c r="D32" s="143">
        <f>D31</f>
        <v>660526394.52999997</v>
      </c>
      <c r="E32" s="143">
        <f>E31</f>
        <v>149718843.31999999</v>
      </c>
      <c r="F32" s="147" t="s">
        <v>522</v>
      </c>
    </row>
    <row r="33" spans="1:6" ht="33.75" customHeight="1" x14ac:dyDescent="0.2">
      <c r="A33" s="140" t="s">
        <v>582</v>
      </c>
      <c r="B33" s="141" t="s">
        <v>537</v>
      </c>
      <c r="C33" s="142" t="s">
        <v>583</v>
      </c>
      <c r="D33" s="143">
        <f>D32</f>
        <v>660526394.52999997</v>
      </c>
      <c r="E33" s="143">
        <f>E32</f>
        <v>149718843.31999999</v>
      </c>
      <c r="F33" s="147" t="s">
        <v>522</v>
      </c>
    </row>
    <row r="34" spans="1:6" ht="12.75" customHeight="1" x14ac:dyDescent="0.2">
      <c r="F34" s="6"/>
    </row>
    <row r="36" spans="1:6" ht="96.6" customHeight="1" x14ac:dyDescent="0.25">
      <c r="A36" s="64" t="s">
        <v>819</v>
      </c>
      <c r="B36" s="18"/>
      <c r="C36" s="19"/>
      <c r="D36" s="18"/>
      <c r="E36" s="20" t="s">
        <v>820</v>
      </c>
      <c r="F36" s="21"/>
    </row>
    <row r="37" spans="1:6" ht="12.75" customHeight="1" x14ac:dyDescent="0.25">
      <c r="A37" s="18"/>
      <c r="B37" s="18"/>
      <c r="C37" s="22" t="s">
        <v>584</v>
      </c>
      <c r="D37" s="18"/>
      <c r="E37" s="18" t="s">
        <v>585</v>
      </c>
      <c r="F37" s="18"/>
    </row>
    <row r="38" spans="1:6" ht="12.75" customHeight="1" x14ac:dyDescent="0.25">
      <c r="A38" s="18"/>
      <c r="B38" s="18"/>
      <c r="C38" s="22"/>
      <c r="D38" s="18"/>
      <c r="E38" s="18"/>
      <c r="F38" s="18"/>
    </row>
    <row r="39" spans="1:6" ht="12.75" customHeight="1" x14ac:dyDescent="0.25">
      <c r="A39" s="18" t="s">
        <v>589</v>
      </c>
      <c r="B39" s="18"/>
      <c r="C39" s="18"/>
      <c r="D39" s="18"/>
      <c r="E39" s="18"/>
      <c r="F39" s="18"/>
    </row>
    <row r="40" spans="1:6" ht="12.75" customHeight="1" x14ac:dyDescent="0.25">
      <c r="A40" s="18" t="s">
        <v>586</v>
      </c>
      <c r="B40" s="18"/>
      <c r="C40" s="19"/>
      <c r="D40" s="18"/>
      <c r="E40" s="20" t="s">
        <v>590</v>
      </c>
      <c r="F40" s="18"/>
    </row>
    <row r="41" spans="1:6" ht="12.75" customHeight="1" x14ac:dyDescent="0.25">
      <c r="A41" s="18"/>
      <c r="B41" s="18"/>
      <c r="C41" s="22" t="s">
        <v>584</v>
      </c>
      <c r="D41" s="18"/>
      <c r="E41" s="18" t="s">
        <v>585</v>
      </c>
      <c r="F41" s="18"/>
    </row>
    <row r="42" spans="1:6" ht="12.75" customHeight="1" x14ac:dyDescent="0.25">
      <c r="A42" s="18"/>
      <c r="B42" s="18"/>
      <c r="C42" s="18"/>
      <c r="D42" s="18"/>
      <c r="E42" s="18"/>
      <c r="F42" s="18"/>
    </row>
    <row r="43" spans="1:6" ht="12.75" customHeight="1" x14ac:dyDescent="0.25">
      <c r="A43" s="23" t="s">
        <v>587</v>
      </c>
      <c r="B43" s="18"/>
      <c r="C43" s="19"/>
      <c r="D43" s="18"/>
      <c r="E43" s="20" t="s">
        <v>588</v>
      </c>
      <c r="F43" s="18"/>
    </row>
    <row r="44" spans="1:6" ht="12.75" customHeight="1" x14ac:dyDescent="0.25">
      <c r="A44" s="18"/>
      <c r="B44" s="18"/>
      <c r="C44" s="22" t="s">
        <v>584</v>
      </c>
      <c r="D44" s="18"/>
      <c r="E44" s="18" t="s">
        <v>585</v>
      </c>
      <c r="F44" s="18"/>
    </row>
    <row r="47" spans="1:6" ht="12.75" customHeight="1" x14ac:dyDescent="0.2">
      <c r="A47" s="7" t="s">
        <v>851</v>
      </c>
    </row>
  </sheetData>
  <mergeCells count="8">
    <mergeCell ref="A1:F1"/>
    <mergeCell ref="A2:F2"/>
    <mergeCell ref="A5:A11"/>
    <mergeCell ref="B5:B11"/>
    <mergeCell ref="C5:C11"/>
    <mergeCell ref="D5:D11"/>
    <mergeCell ref="E5:E11"/>
    <mergeCell ref="F5:F11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F25 E17 F15: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F19: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538</v>
      </c>
      <c r="B1" t="s">
        <v>27</v>
      </c>
    </row>
    <row r="2" spans="1:2" x14ac:dyDescent="0.2">
      <c r="A2" t="s">
        <v>539</v>
      </c>
      <c r="B2" t="s">
        <v>540</v>
      </c>
    </row>
    <row r="3" spans="1:2" x14ac:dyDescent="0.2">
      <c r="A3" t="s">
        <v>541</v>
      </c>
      <c r="B3" t="s">
        <v>5</v>
      </c>
    </row>
    <row r="4" spans="1:2" x14ac:dyDescent="0.2">
      <c r="A4" t="s">
        <v>542</v>
      </c>
      <c r="B4" t="s">
        <v>543</v>
      </c>
    </row>
    <row r="5" spans="1:2" x14ac:dyDescent="0.2">
      <c r="A5" t="s">
        <v>544</v>
      </c>
      <c r="B5" t="s">
        <v>545</v>
      </c>
    </row>
    <row r="6" spans="1:2" x14ac:dyDescent="0.2">
      <c r="A6" t="s">
        <v>546</v>
      </c>
      <c r="B6" t="s">
        <v>547</v>
      </c>
    </row>
    <row r="7" spans="1:2" x14ac:dyDescent="0.2">
      <c r="A7" t="s">
        <v>548</v>
      </c>
      <c r="B7" t="s">
        <v>547</v>
      </c>
    </row>
    <row r="8" spans="1:2" x14ac:dyDescent="0.2">
      <c r="A8" t="s">
        <v>549</v>
      </c>
      <c r="B8" t="s">
        <v>550</v>
      </c>
    </row>
    <row r="9" spans="1:2" x14ac:dyDescent="0.2">
      <c r="A9" t="s">
        <v>551</v>
      </c>
      <c r="B9" t="s">
        <v>552</v>
      </c>
    </row>
    <row r="10" spans="1:2" x14ac:dyDescent="0.2">
      <c r="A10" t="s">
        <v>553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 </vt:lpstr>
      <vt:lpstr>_params</vt:lpstr>
      <vt:lpstr>'Доходы+'!APPT</vt:lpstr>
      <vt:lpstr>'Источники+ 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 '!LAST_CELL</vt:lpstr>
      <vt:lpstr>'Расходы+'!LAST_CELL</vt:lpstr>
      <vt:lpstr>'Доходы+'!PARAMS</vt:lpstr>
      <vt:lpstr>'Доходы+'!PERIOD</vt:lpstr>
      <vt:lpstr>'Доходы+'!RANGE_NAMES</vt:lpstr>
      <vt:lpstr>'Доходы+'!RBEGIN_1</vt:lpstr>
      <vt:lpstr>'Источники+ '!RBEGIN_1</vt:lpstr>
      <vt:lpstr>'Расходы+'!RBEGIN_1</vt:lpstr>
      <vt:lpstr>'Доходы+'!REG_DATE</vt:lpstr>
      <vt:lpstr>'Доходы+'!REND_1</vt:lpstr>
      <vt:lpstr>'Источники+ '!REND_1</vt:lpstr>
      <vt:lpstr>'Расходы+'!REND_1</vt:lpstr>
      <vt:lpstr>'Источники+ '!S_520</vt:lpstr>
      <vt:lpstr>'Источники+ '!S_620</vt:lpstr>
      <vt:lpstr>'Источники+ '!S_700</vt:lpstr>
      <vt:lpstr>'Источники+ '!S_700A</vt:lpstr>
      <vt:lpstr>'Доходы+'!SIGN</vt:lpstr>
      <vt:lpstr>'Источники+ '!SIGN</vt:lpstr>
      <vt:lpstr>'Расходы+'!SIGN</vt:lpstr>
      <vt:lpstr>'Доходы+'!SRC_CODE</vt:lpstr>
      <vt:lpstr>'Доходы+'!SRC_KIND</vt:lpstr>
      <vt:lpstr>'Доходы+'!Область_печати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Рамошина Виктория Викторовна</cp:lastModifiedBy>
  <cp:lastPrinted>2021-04-27T12:26:09Z</cp:lastPrinted>
  <dcterms:created xsi:type="dcterms:W3CDTF">2019-02-22T07:57:33Z</dcterms:created>
  <dcterms:modified xsi:type="dcterms:W3CDTF">2021-04-27T12:26:11Z</dcterms:modified>
</cp:coreProperties>
</file>