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805" yWindow="90" windowWidth="14940" windowHeight="12210" activeTab="2"/>
  </bookViews>
  <sheets>
    <sheet name="Доходы" sheetId="1" r:id="rId1"/>
    <sheet name="Расходы" sheetId="2" r:id="rId2"/>
    <sheet name="Источники" sheetId="3" r:id="rId3"/>
    <sheet name="_params" sheetId="4" state="hidden" r:id="rId4"/>
  </sheets>
  <definedNames>
    <definedName name="APPT" localSheetId="0">Доходы!$A$26</definedName>
    <definedName name="APPT" localSheetId="2">Источники!$A$25</definedName>
    <definedName name="APPT" localSheetId="1">Расходы!$A$21</definedName>
    <definedName name="FILE_NAME" localSheetId="0">Доходы!$H$5</definedName>
    <definedName name="FIO" localSheetId="0">Доходы!$D$26</definedName>
    <definedName name="FIO" localSheetId="1">Расходы!$D$21</definedName>
    <definedName name="FORM_CODE" localSheetId="0">Доходы!$H$7</definedName>
    <definedName name="LAST_CELL" localSheetId="0">Доходы!$F$257</definedName>
    <definedName name="LAST_CELL" localSheetId="2">Источники!$F$25</definedName>
    <definedName name="LAST_CELL" localSheetId="1">Расходы!$F$380</definedName>
    <definedName name="PARAMS" localSheetId="0">Доходы!#REF!</definedName>
    <definedName name="PERIOD" localSheetId="0">Доходы!$H$8</definedName>
    <definedName name="RANGE_NAMES" localSheetId="0">Доходы!$H$11</definedName>
    <definedName name="RBEGIN_1" localSheetId="0">Доходы!$A$21</definedName>
    <definedName name="RBEGIN_1" localSheetId="2">Источники!$A$12</definedName>
    <definedName name="RBEGIN_1" localSheetId="1">Расходы!$A$13</definedName>
    <definedName name="REG_DATE" localSheetId="0">Доходы!$H$6</definedName>
    <definedName name="REND_1" localSheetId="0">Доходы!$A$257</definedName>
    <definedName name="REND_1" localSheetId="2">Источники!$A$25</definedName>
    <definedName name="REND_1" localSheetId="1">Расходы!$A$381</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Доходы!$A$25:$D$27</definedName>
    <definedName name="SIGN" localSheetId="2">Источники!$A$25:$D$26</definedName>
    <definedName name="SIGN" localSheetId="1">Расходы!$A$20:$D$22</definedName>
    <definedName name="SRC_CODE" localSheetId="0">Доходы!$H$10</definedName>
    <definedName name="SRC_KIND" localSheetId="0">Доходы!$H$9</definedName>
    <definedName name="_xlnm.Print_Area" localSheetId="0">Доходы!$A$1:$F$238</definedName>
    <definedName name="_xlnm.Print_Area" localSheetId="2">Источники!$A$1:$F$47</definedName>
    <definedName name="_xlnm.Print_Area" localSheetId="1">Расходы!$A$1:$F$386</definedName>
  </definedNames>
  <calcPr calcId="145621"/>
</workbook>
</file>

<file path=xl/calcChain.xml><?xml version="1.0" encoding="utf-8"?>
<calcChain xmlns="http://schemas.openxmlformats.org/spreadsheetml/2006/main">
  <c r="E15" i="3" l="1"/>
  <c r="E31" i="3"/>
  <c r="E27" i="3"/>
  <c r="F188" i="2"/>
  <c r="E210" i="1"/>
  <c r="E191" i="1"/>
  <c r="E190" i="1"/>
  <c r="F138" i="1" l="1"/>
  <c r="F137" i="1"/>
  <c r="F373" i="2" l="1"/>
  <c r="F79" i="2"/>
  <c r="F80" i="2"/>
  <c r="F342" i="2" l="1"/>
  <c r="F305" i="2"/>
  <c r="F286" i="2"/>
  <c r="F287" i="2"/>
  <c r="F288" i="2"/>
  <c r="F273" i="2" l="1"/>
  <c r="F274" i="2"/>
  <c r="F275" i="2"/>
  <c r="F236" i="2"/>
  <c r="F237" i="2"/>
  <c r="F216" i="2"/>
  <c r="F215" i="2"/>
  <c r="F187" i="2" l="1"/>
  <c r="F186" i="2"/>
  <c r="F185" i="2"/>
  <c r="F173" i="2"/>
  <c r="F172" i="2"/>
  <c r="F171" i="2"/>
  <c r="F34" i="2" l="1"/>
  <c r="F175" i="1" l="1"/>
  <c r="F183" i="1"/>
  <c r="F185" i="1" l="1"/>
  <c r="E20" i="3" l="1"/>
  <c r="E32" i="3"/>
  <c r="E33" i="3" s="1"/>
  <c r="D32" i="3"/>
  <c r="D33" i="3" s="1"/>
  <c r="E30" i="3"/>
  <c r="D30" i="3"/>
  <c r="D28" i="3"/>
  <c r="D29" i="3" s="1"/>
  <c r="E26" i="3"/>
  <c r="D26" i="3"/>
  <c r="D25" i="3" s="1"/>
  <c r="F21" i="3"/>
  <c r="D20" i="3"/>
  <c r="D17" i="3" s="1"/>
  <c r="F19" i="3"/>
  <c r="E18" i="3"/>
  <c r="F18" i="3" s="1"/>
  <c r="E25" i="3" l="1"/>
  <c r="E24" i="3" s="1"/>
  <c r="E17" i="3"/>
  <c r="D15" i="3"/>
  <c r="D24" i="3"/>
  <c r="F20" i="3"/>
  <c r="E28" i="3"/>
  <c r="E29" i="3" s="1"/>
  <c r="F25" i="3" l="1"/>
  <c r="F24" i="3"/>
  <c r="F16" i="3"/>
  <c r="F14" i="3"/>
  <c r="D13" i="3"/>
  <c r="F13" i="3" l="1"/>
  <c r="F223" i="1"/>
  <c r="F224" i="1"/>
  <c r="F225" i="1"/>
  <c r="F208" i="1"/>
  <c r="F206" i="1"/>
  <c r="F197" i="1"/>
  <c r="F191" i="1"/>
  <c r="F190" i="1"/>
  <c r="F168" i="1"/>
  <c r="F151" i="1"/>
  <c r="F152" i="1"/>
  <c r="F153" i="1"/>
  <c r="F68" i="1"/>
  <c r="F51" i="1"/>
  <c r="F50" i="1"/>
  <c r="F49" i="1"/>
  <c r="F21" i="1"/>
  <c r="F238" i="1"/>
  <c r="F237" i="1"/>
  <c r="F236" i="1"/>
  <c r="F235" i="1"/>
  <c r="F234" i="1"/>
  <c r="F233" i="1"/>
  <c r="F232" i="1"/>
  <c r="F231" i="1"/>
  <c r="F230" i="1"/>
  <c r="F229" i="1"/>
  <c r="F227" i="1"/>
  <c r="F226" i="1"/>
  <c r="F222" i="1"/>
  <c r="F221" i="1"/>
  <c r="F218" i="1"/>
  <c r="F217" i="1"/>
  <c r="F216" i="1"/>
  <c r="F215" i="1"/>
  <c r="F214" i="1"/>
  <c r="F213" i="1"/>
  <c r="F212" i="1"/>
  <c r="F211" i="1"/>
  <c r="F210" i="1"/>
  <c r="F209" i="1"/>
  <c r="F196" i="1"/>
  <c r="F195" i="1"/>
  <c r="F194" i="1"/>
  <c r="F193" i="1"/>
  <c r="F192" i="1"/>
  <c r="F184" i="1"/>
  <c r="F182" i="1"/>
  <c r="F181" i="1"/>
  <c r="F180" i="1"/>
  <c r="F179" i="1"/>
  <c r="F178" i="1"/>
  <c r="F177" i="1"/>
  <c r="F176" i="1"/>
  <c r="F174" i="1"/>
  <c r="F173" i="1"/>
  <c r="F172" i="1"/>
  <c r="F171" i="1"/>
  <c r="F170" i="1"/>
  <c r="F169" i="1"/>
  <c r="F167" i="1"/>
  <c r="F166" i="1"/>
  <c r="F165" i="1"/>
  <c r="F164" i="1"/>
  <c r="F163" i="1"/>
  <c r="F162" i="1"/>
  <c r="F161" i="1"/>
  <c r="F160" i="1"/>
  <c r="F159" i="1"/>
  <c r="F158" i="1"/>
  <c r="F157" i="1"/>
  <c r="F156" i="1"/>
  <c r="F150" i="1"/>
  <c r="F149" i="1"/>
  <c r="F148" i="1"/>
  <c r="F147" i="1"/>
  <c r="F146" i="1"/>
  <c r="F145" i="1"/>
  <c r="F144" i="1"/>
  <c r="F143" i="1"/>
  <c r="F142" i="1"/>
  <c r="F141" i="1"/>
  <c r="F140" i="1"/>
  <c r="F139" i="1"/>
  <c r="F136" i="1"/>
  <c r="F135" i="1"/>
  <c r="F134" i="1"/>
  <c r="F133" i="1"/>
  <c r="F132" i="1"/>
  <c r="F131" i="1"/>
  <c r="F130" i="1"/>
  <c r="F127" i="1"/>
  <c r="F126" i="1"/>
  <c r="F125"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2" i="1"/>
  <c r="F81" i="1"/>
  <c r="F80" i="1"/>
  <c r="F79" i="1"/>
  <c r="F78" i="1"/>
  <c r="F77" i="1"/>
  <c r="F76" i="1"/>
  <c r="F75" i="1"/>
  <c r="F74" i="1"/>
  <c r="F73" i="1"/>
  <c r="F72" i="1"/>
  <c r="F71" i="1"/>
  <c r="F70" i="1"/>
  <c r="F69" i="1"/>
  <c r="F67" i="1"/>
  <c r="F66" i="1"/>
  <c r="F65" i="1"/>
  <c r="F64" i="1"/>
  <c r="F63" i="1"/>
  <c r="F62" i="1"/>
  <c r="F61" i="1"/>
  <c r="F60" i="1"/>
  <c r="F59" i="1"/>
  <c r="F58" i="1"/>
  <c r="F57" i="1"/>
  <c r="F56" i="1"/>
  <c r="F55" i="1"/>
  <c r="F54" i="1"/>
  <c r="F53" i="1"/>
  <c r="F52" i="1"/>
  <c r="F48" i="1"/>
  <c r="F47" i="1"/>
  <c r="F46" i="1"/>
  <c r="F45" i="1"/>
  <c r="F44" i="1"/>
  <c r="F43" i="1"/>
  <c r="F42" i="1"/>
  <c r="F41" i="1"/>
  <c r="F40" i="1"/>
  <c r="F39" i="1"/>
  <c r="F38" i="1"/>
  <c r="F37" i="1"/>
  <c r="F36" i="1"/>
  <c r="F35" i="1"/>
  <c r="F34" i="1"/>
  <c r="F33" i="1"/>
  <c r="F32" i="1"/>
  <c r="F31" i="1"/>
  <c r="F30" i="1"/>
  <c r="F29" i="1"/>
  <c r="F28" i="1"/>
  <c r="F27" i="1"/>
  <c r="F13" i="2" l="1"/>
  <c r="F15" i="2"/>
  <c r="F16" i="2"/>
  <c r="F17" i="2"/>
  <c r="F18" i="2"/>
  <c r="F19" i="2"/>
  <c r="F20" i="2"/>
  <c r="F21" i="2"/>
  <c r="F22" i="2"/>
  <c r="F23" i="2"/>
  <c r="F24" i="2"/>
  <c r="F25" i="2"/>
  <c r="F26" i="2"/>
  <c r="F27" i="2"/>
  <c r="F28" i="2"/>
  <c r="F29" i="2"/>
  <c r="F30" i="2"/>
  <c r="F31" i="2"/>
  <c r="F32" i="2"/>
  <c r="F33"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4" i="2"/>
  <c r="F175" i="2"/>
  <c r="F176" i="2"/>
  <c r="F177" i="2"/>
  <c r="F178" i="2"/>
  <c r="F179" i="2"/>
  <c r="F180" i="2"/>
  <c r="F181" i="2"/>
  <c r="F182" i="2"/>
  <c r="F183" i="2"/>
  <c r="F184"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7" i="2"/>
  <c r="F218" i="2"/>
  <c r="F219" i="2"/>
  <c r="F220" i="2"/>
  <c r="F221" i="2"/>
  <c r="F222" i="2"/>
  <c r="F223" i="2"/>
  <c r="F224" i="2"/>
  <c r="F225" i="2"/>
  <c r="F226" i="2"/>
  <c r="F227" i="2"/>
  <c r="F228" i="2"/>
  <c r="F229" i="2"/>
  <c r="F230" i="2"/>
  <c r="F231" i="2"/>
  <c r="F232" i="2"/>
  <c r="F233" i="2"/>
  <c r="F234" i="2"/>
  <c r="F235"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6" i="2"/>
  <c r="F277" i="2"/>
  <c r="F278" i="2"/>
  <c r="F279" i="2"/>
  <c r="F280" i="2"/>
  <c r="F281" i="2"/>
  <c r="F282" i="2"/>
  <c r="F283" i="2"/>
  <c r="F284" i="2"/>
  <c r="F285" i="2"/>
  <c r="F289" i="2"/>
  <c r="F290" i="2"/>
  <c r="F291" i="2"/>
  <c r="F292" i="2"/>
  <c r="F293" i="2"/>
  <c r="F294" i="2"/>
  <c r="F295" i="2"/>
  <c r="F296" i="2"/>
  <c r="F297" i="2"/>
  <c r="F298" i="2"/>
  <c r="F299" i="2"/>
  <c r="F300" i="2"/>
  <c r="F301" i="2"/>
  <c r="F302" i="2"/>
  <c r="F303" i="2"/>
  <c r="F304"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4" i="2"/>
  <c r="F375" i="2"/>
  <c r="F376" i="2"/>
  <c r="F377" i="2"/>
  <c r="F378" i="2"/>
  <c r="F379" i="2"/>
</calcChain>
</file>

<file path=xl/sharedStrings.xml><?xml version="1.0" encoding="utf-8"?>
<sst xmlns="http://schemas.openxmlformats.org/spreadsheetml/2006/main" count="2185" uniqueCount="980">
  <si>
    <t>ОТЧЕТ ОБ ИСПОЛНЕНИИ БЮДЖЕТА</t>
  </si>
  <si>
    <t>КОДЫ</t>
  </si>
  <si>
    <t xml:space="preserve">  Форма по ОКУД</t>
  </si>
  <si>
    <t>0503117</t>
  </si>
  <si>
    <t xml:space="preserve">                   Дата</t>
  </si>
  <si>
    <t>01.06.2018</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</si>
  <si>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</si>
  <si>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</si>
  <si>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</si>
  <si>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</si>
  <si>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</si>
  <si>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</si>
  <si>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</si>
  <si>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городского округа "Вуктыл"</t>
  </si>
  <si>
    <t>МО ГО "Вуктыл"</t>
  </si>
  <si>
    <t>Единица измерения: руб.</t>
  </si>
  <si>
    <t>89793944</t>
  </si>
  <si>
    <t>992</t>
  </si>
  <si>
    <t>87712000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</si>
  <si>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</si>
  <si>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</si>
  <si>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</si>
  <si>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</si>
  <si>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</si>
  <si>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</si>
  <si>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</si>
  <si>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</si>
  <si>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</si>
  <si>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</si>
  <si>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</si>
  <si>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</si>
  <si>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</si>
  <si>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</si>
  <si>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</si>
  <si>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</si>
  <si>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</si>
  <si>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</si>
  <si>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</si>
  <si>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</si>
  <si>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</si>
  <si>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</si>
  <si>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</si>
  <si>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</si>
  <si>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</si>
  <si>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</si>
  <si>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</si>
  <si>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</si>
  <si>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</si>
  <si>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</si>
  <si>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</si>
  <si>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</si>
  <si>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</si>
  <si>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</si>
  <si>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</si>
  <si>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</si>
  <si>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</si>
  <si>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</si>
  <si>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</si>
  <si>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</si>
  <si>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</si>
  <si>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</si>
  <si>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</si>
  <si>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</si>
  <si>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</si>
  <si>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</si>
  <si>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</si>
  <si>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</si>
  <si>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</si>
  <si>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</si>
  <si>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</si>
  <si>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</si>
  <si>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</si>
  <si>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</si>
  <si>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</si>
  <si>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</si>
  <si>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</si>
  <si>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</si>
  <si>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</si>
  <si>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</si>
  <si>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</si>
  <si>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</si>
  <si>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</si>
  <si>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</si>
  <si>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</si>
  <si>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</si>
  <si>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</si>
  <si>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</si>
  <si>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</si>
  <si>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</si>
  <si>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</si>
  <si>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</si>
  <si>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</si>
  <si>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</si>
  <si>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</si>
  <si>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</si>
  <si>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</si>
  <si>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</si>
  <si>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(прочие поступления)</t>
  </si>
  <si>
    <t>182 10502010024000110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</si>
  <si>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</si>
  <si>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</si>
  <si>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</si>
  <si>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</si>
  <si>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</si>
  <si>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</si>
  <si>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</si>
  <si>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</si>
  <si>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</si>
  <si>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</si>
  <si>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</si>
  <si>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</si>
  <si>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</si>
  <si>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городских округов</t>
  </si>
  <si>
    <t>182 10504010020000110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</si>
  <si>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</si>
  <si>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</si>
  <si>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</si>
  <si>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182 10504010022100110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</si>
  <si>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</si>
  <si>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</si>
  <si>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</si>
  <si>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</si>
  <si>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</si>
  <si>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</si>
  <si>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</si>
  <si>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</si>
  <si>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</si>
  <si>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</si>
  <si>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</si>
  <si>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</si>
  <si>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</si>
  <si>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</si>
  <si>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</si>
  <si>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</si>
  <si>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</si>
  <si>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</si>
  <si>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</si>
  <si>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</si>
  <si>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</si>
  <si>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</si>
  <si>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</si>
  <si>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</si>
  <si>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</si>
  <si>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</si>
  <si>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</si>
  <si>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</si>
  <si>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</si>
  <si>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923 10807000010000110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</si>
  <si>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</si>
  <si>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923 10807170010000110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</si>
  <si>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</si>
  <si>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923 10807173010000110</t>
  </si>
  <si>
    <t>ДОХОДЫ ОТ ИСПОЛЬЗОВАНИЯ ИМУЩЕСТВА, НАХОДЯЩЕГОСЯ В ГОСУДАРСТВЕННОЙ И МУНИЦИПАЛЬНОЙ СОБСТВЕННОСТИ</t>
  </si>
  <si>
    <t>923 11100000000000000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</si>
  <si>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</si>
  <si>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</si>
  <si>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</si>
  <si>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923 11105010000000120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</si>
  <si>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</si>
  <si>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923 11105012040000120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</si>
  <si>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</si>
  <si>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923 11105030000000120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</si>
  <si>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</si>
  <si>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923 11105034040000120</t>
  </si>
  <si>
    <t>Доходы от сдачи в аренду имущества, составляющего государственную (муниципальную) казну (за исключением земельных участков)</t>
  </si>
  <si>
    <t>923 11105070000000120</t>
  </si>
  <si>
    <t>Доходы от сдачи в аренду имущества, составляющего казну городских округов (за исключением земельных участков)</t>
  </si>
  <si>
    <t>923 11105074040000120</t>
  </si>
  <si>
    <t>Платежи от государственных и муниципальных унитарных предприятий</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</si>
  <si>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</si>
  <si>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</si>
  <si>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</si>
  <si>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</si>
  <si>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</si>
  <si>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</si>
  <si>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</si>
  <si>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923 11109044040000120</t>
  </si>
  <si>
    <t>ПЛАТЕЖИ ПРИ ПОЛЬЗОВАНИИ ПРИРОДНЫМИ РЕСУРСАМИ</t>
  </si>
  <si>
    <t>048 11200000000000000</t>
  </si>
  <si>
    <t>Плата за негативное воздействие на окружающую среду</t>
  </si>
  <si>
    <t>048 11201000010000120</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</si>
  <si>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</si>
  <si>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</si>
  <si>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</si>
  <si>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</si>
  <si>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</si>
  <si>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</si>
  <si>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</si>
  <si>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</si>
  <si>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</si>
  <si>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048 11201041010000120</t>
  </si>
  <si>
    <t>Плата за размещение твердых коммунальных отходов</t>
  </si>
  <si>
    <t>048 11201042010000120</t>
  </si>
  <si>
    <t>ДОХОДЫ ОТ ОКАЗАНИЯ ПЛАТНЫХ УСЛУГ (РАБОТ) И КОМПЕНСАЦИИ ЗАТРАТ ГОСУДАРСТВА</t>
  </si>
  <si>
    <t>Доходы от компенсации затрат государства</t>
  </si>
  <si>
    <t>Прочие доходы от компенсации затрат государства</t>
  </si>
  <si>
    <t>Прочие доходы от компенсации затрат бюджетов городских округов</t>
  </si>
  <si>
    <t>923 11302994040000130</t>
  </si>
  <si>
    <t>ДОХОДЫ ОТ ПРОДАЖИ МАТЕРИАЛЬНЫХ И НЕМАТЕРИАЛЬНЫХ АКТИВОВ</t>
  </si>
  <si>
    <t>923 11400000000000000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</si>
  <si>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</si>
  <si>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923 11402000000000000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</si>
  <si>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</si>
  <si>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</si>
  <si>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</si>
  <si>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923 11402043040000410</t>
  </si>
  <si>
    <t>Доходы от продажи земельных участков, находящихся в государственной и муниципальной собственности</t>
  </si>
  <si>
    <t>923 11406000000000430</t>
  </si>
  <si>
    <t>Доходы от продажи земельных участков, государственная собственность на которые не разграничена</t>
  </si>
  <si>
    <t>923 11406010000000430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</si>
  <si>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</si>
  <si>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923 11406012040000430</t>
  </si>
  <si>
    <t>АДМИНИСТРАТИВНЫЕ ПЛАТЕЖИ И СБОРЫ</t>
  </si>
  <si>
    <t>923 11500000000000000</t>
  </si>
  <si>
    <t>Платежи, взимаемые государственными и муниципальными органами (организациями) за выполнение определенных функций</t>
  </si>
  <si>
    <t>923 11502000000000140</t>
  </si>
  <si>
    <t>Платежи, взимаемые органами местного самоуправления (организациями) городских округов за выполнение определенных функций</t>
  </si>
  <si>
    <t>923 11502040040000140</t>
  </si>
  <si>
    <t>ШТРАФЫ, САНКЦИИ, ВОЗМЕЩЕНИЕ УЩЕРБА</t>
  </si>
  <si>
    <t>000 11600000000000000</t>
  </si>
  <si>
    <t>Денежные взыскания (штрафы) за нарушение законодательства о налогах и сборах</t>
  </si>
  <si>
    <t>000 11603000000000140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</si>
  <si>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</si>
  <si>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</si>
  <si>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</si>
  <si>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</si>
  <si>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</si>
  <si>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</si>
  <si>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</si>
  <si>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</si>
  <si>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</si>
  <si>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188 11608020010000140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</si>
  <si>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</si>
  <si>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188 11608020016000140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</si>
  <si>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</si>
  <si>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</si>
  <si>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</si>
  <si>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</si>
  <si>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</si>
  <si>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</si>
  <si>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</si>
  <si>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</si>
  <si>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</si>
  <si>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</si>
  <si>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</si>
  <si>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</si>
  <si>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</si>
  <si>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000 11630000010000140</t>
  </si>
  <si>
    <t>Денежные взыскания (штрафы) за нарушение правил перевозки крупногабаритных и тяжеловесных грузов по автомобильным дорогам общего пользования</t>
  </si>
  <si>
    <t>188 11630010010000140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</si>
  <si>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</si>
  <si>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188 11630013010000140</t>
  </si>
  <si>
    <t>Прочие денежные взыскания (штрафы) за правонарушения в области дорожного движения</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</si>
  <si>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</si>
  <si>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</si>
  <si>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</si>
  <si>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</si>
  <si>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</si>
  <si>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000 11633040040000140</t>
  </si>
  <si>
    <t>923 11633040040000140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</si>
  <si>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</si>
  <si>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161 11633040046000140</t>
  </si>
  <si>
    <t>Суммы по искам о возмещении вреда, причиненного окружающей среде</t>
  </si>
  <si>
    <t>852 11635000000000140</t>
  </si>
  <si>
    <t>Суммы по искам о возмещении вреда, причиненного окружающей среде, подлежащие зачислению в бюджеты городских округов</t>
  </si>
  <si>
    <t>852 11635020040000140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</si>
  <si>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</si>
  <si>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000 11637000000000140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</si>
  <si>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</si>
  <si>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923 11637030040000140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</si>
  <si>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</si>
  <si>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</si>
  <si>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</si>
  <si>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</si>
  <si>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</si>
  <si>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</si>
  <si>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округов</t>
  </si>
  <si>
    <t>000 11690040040000140</t>
  </si>
  <si>
    <t>843 11690040040000140</t>
  </si>
  <si>
    <t>875 11690040040000140</t>
  </si>
  <si>
    <t>923 11690040040000140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</si>
  <si>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</si>
  <si>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000 11690040046000140</t>
  </si>
  <si>
    <t>188 11690040046000140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</si>
  <si>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</si>
  <si>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</si>
  <si>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</si>
  <si>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</si>
  <si>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</si>
  <si>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992 20210000000000151</t>
  </si>
  <si>
    <t>Дотации на выравнивание бюджетной обеспеченности</t>
  </si>
  <si>
    <t>992 20215001000000151</t>
  </si>
  <si>
    <t>Дотации бюджетам городских округов на выравнивание бюджетной обеспеченности</t>
  </si>
  <si>
    <t>992 20215001040000151</t>
  </si>
  <si>
    <t>Дотации бюджетам на поддержку мер по обеспечению сбалансированности бюджетов</t>
  </si>
  <si>
    <t>992 20215002000000151</t>
  </si>
  <si>
    <t>Дотации бюджетам городских округов на поддержку мер по обеспечению сбалансированности бюджетов</t>
  </si>
  <si>
    <t>992 20215002040000151</t>
  </si>
  <si>
    <t>Субсидии бюджетам бюджетной системы Российской Федерации (межбюджетные субсидии)</t>
  </si>
  <si>
    <t>000 20220000000000151</t>
  </si>
  <si>
    <t>Прочие субсидии</t>
  </si>
  <si>
    <t>000 20229999000000151</t>
  </si>
  <si>
    <t>Прочие субсидии бюджетам городских округов</t>
  </si>
  <si>
    <t>923 20229999040000151</t>
  </si>
  <si>
    <t>975 20229999040000151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</si>
  <si>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</si>
  <si>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</si>
  <si>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</si>
  <si>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</si>
  <si>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городских округов на выполнение передаваемых полномочий субъектов Российской Федерации</t>
  </si>
  <si>
    <t>000 20230024040000151</t>
  </si>
  <si>
    <t>923 20230024040000151</t>
  </si>
  <si>
    <t>992 20230024040000151</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</si>
  <si>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</si>
  <si>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975 20230029000000151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</si>
  <si>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</si>
  <si>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975 20230029040000151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</si>
  <si>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</si>
  <si>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923 20235120000000151</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</si>
  <si>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</si>
  <si>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923 20235120040000151</t>
  </si>
  <si>
    <t>Прочие субвенции</t>
  </si>
  <si>
    <t>975 20239999000000151</t>
  </si>
  <si>
    <t>Прочие субвенции бюджетам городских округов</t>
  </si>
  <si>
    <t>975 20239999040000151</t>
  </si>
  <si>
    <t>БЕЗВОЗМЕЗДНЫЕ ПОСТУПЛЕНИЯ ОТ НЕГОСУДАРСТВЕННЫХ ОРГАНИЗАЦИЙ</t>
  </si>
  <si>
    <t>923 20400000000000000</t>
  </si>
  <si>
    <t>Безвозмездные поступления от негосударственных организаций в бюджеты городских округов</t>
  </si>
  <si>
    <t>923 20404000040000180</t>
  </si>
  <si>
    <t>Предоставление негосударственными организациями грантов для получателей средств бюджетов городских округов</t>
  </si>
  <si>
    <t>923 20404010040000180</t>
  </si>
  <si>
    <t>ПРОЧИЕ БЕЗВОЗМЕЗДНЫЕ ПОСТУПЛЕНИЯ</t>
  </si>
  <si>
    <t>923 20700000000000000</t>
  </si>
  <si>
    <t>Прочие безвозмездные поступления в бюджеты городских округов</t>
  </si>
  <si>
    <t>923 20704000040000180</t>
  </si>
  <si>
    <t>923 20704050040000180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</si>
  <si>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</si>
  <si>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организациями остатков субсидий прошлых лет</t>
  </si>
  <si>
    <t>975 21800000000000180</t>
  </si>
  <si>
    <t>Доходы бюджетов городских округов от возврата организациями остатков субсидий прошлых лет</t>
  </si>
  <si>
    <t>975 21804000040000180</t>
  </si>
  <si>
    <t>Доходы бюджетов городских округов от возврата бюджетными учреждениями остатков субсидий прошлых лет</t>
  </si>
  <si>
    <t>975 21804010040000180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</si>
  <si>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</si>
  <si>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</si>
  <si>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</si>
  <si>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000 21900000040000151</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</si>
  <si>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</si>
  <si>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923 21925027040000151</t>
  </si>
  <si>
    <t>Возврат остатков субсидий на софинансирование капитальных вложений в объекты муниципальной собственности из бюджетов городских округов</t>
  </si>
  <si>
    <t>923 21925112040000151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</si>
  <si>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</si>
  <si>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992 21960010040000151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</si>
  <si>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</si>
  <si>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</si>
  <si>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</si>
  <si>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</si>
  <si>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</si>
  <si>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</si>
  <si>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</si>
  <si>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</si>
  <si>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</si>
  <si>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</si>
  <si>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</si>
  <si>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</si>
  <si>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</si>
  <si>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</si>
  <si>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</si>
  <si>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</si>
  <si>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</si>
  <si>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</si>
  <si>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</si>
  <si>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</si>
  <si>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</si>
  <si>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</si>
  <si>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</si>
  <si>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</si>
  <si>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</si>
  <si>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</si>
  <si>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</si>
  <si>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</si>
  <si>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</si>
  <si>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</si>
  <si>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</si>
  <si>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</si>
  <si>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Прочая закупка товаров, работ и услуг</t>
  </si>
  <si>
    <t xml:space="preserve">000 0100 0000000000 244 </t>
  </si>
  <si>
    <t>Социальное обеспечение и иные выплаты населению</t>
  </si>
  <si>
    <t xml:space="preserve">000 0100 0000000000 300 </t>
  </si>
  <si>
    <t>Иные выплаты населению</t>
  </si>
  <si>
    <t xml:space="preserve">000 0100 0000000000 360 </t>
  </si>
  <si>
    <t>Капитальные вложения в объекты государственной (муниципальной) собственности</t>
  </si>
  <si>
    <t xml:space="preserve">000 0100 0000000000 400 </t>
  </si>
  <si>
    <t>Бюджетные инвестиции</t>
  </si>
  <si>
    <t xml:space="preserve">000 0100 0000000000 410 </t>
  </si>
  <si>
    <t>Бюджетные инвестиции на приобретение объектов недвижимого имущества в государственную (муниципальную) собственность</t>
  </si>
  <si>
    <t xml:space="preserve">000 0100 0000000000 412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</si>
  <si>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</si>
  <si>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</si>
  <si>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</si>
  <si>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</si>
  <si>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</si>
  <si>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</si>
  <si>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</si>
  <si>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</si>
  <si>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</si>
  <si>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</si>
  <si>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</si>
  <si>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</si>
  <si>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</si>
  <si>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</si>
  <si>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</si>
  <si>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</si>
  <si>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</si>
  <si>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</si>
  <si>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000 0103 0000000000 200 </t>
  </si>
  <si>
    <t xml:space="preserve">000 0103 0000000000 240 </t>
  </si>
  <si>
    <t xml:space="preserve">000 0103 0000000000 242 </t>
  </si>
  <si>
    <t xml:space="preserve">000 0103 0000000000 244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</si>
  <si>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</si>
  <si>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</si>
  <si>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</si>
  <si>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000 0104 0000000000 110 </t>
  </si>
  <si>
    <t xml:space="preserve">000 0104 0000000000 111 </t>
  </si>
  <si>
    <t xml:space="preserve">000 0104 0000000000 112 </t>
  </si>
  <si>
    <t xml:space="preserve">000 0104 0000000000 119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</si>
  <si>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</si>
  <si>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</si>
  <si>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</si>
  <si>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</si>
  <si>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</si>
  <si>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</si>
  <si>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</si>
  <si>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</si>
  <si>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000 0104 0000000000 800 </t>
  </si>
  <si>
    <t xml:space="preserve">000 0104 0000000000 830 </t>
  </si>
  <si>
    <t xml:space="preserve">000 0104 0000000000 831 </t>
  </si>
  <si>
    <t xml:space="preserve">000 0104 0000000000 850 </t>
  </si>
  <si>
    <t xml:space="preserve">000 0104 0000000000 851 </t>
  </si>
  <si>
    <t xml:space="preserve">000 0104 0000000000 852 </t>
  </si>
  <si>
    <t xml:space="preserve">000 0104 0000000000 853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</si>
  <si>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</si>
  <si>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</si>
  <si>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</si>
  <si>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</si>
  <si>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</si>
  <si>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</si>
  <si>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</si>
  <si>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</si>
  <si>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</si>
  <si>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</si>
  <si>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</si>
  <si>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</si>
  <si>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</si>
  <si>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000 0106 0000000000 851 </t>
  </si>
  <si>
    <t xml:space="preserve">000 0106 0000000000 852 </t>
  </si>
  <si>
    <t>Обеспечение проведения выборов и референдумов</t>
  </si>
  <si>
    <t xml:space="preserve">000 0107 0000000000 000 </t>
  </si>
  <si>
    <t xml:space="preserve">000 0107 0000000000 200 </t>
  </si>
  <si>
    <t xml:space="preserve">000 0107 0000000000 240 </t>
  </si>
  <si>
    <t xml:space="preserve">000 0107 0000000000 244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</si>
  <si>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</si>
  <si>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</si>
  <si>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</si>
  <si>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</si>
  <si>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</si>
  <si>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</si>
  <si>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000 0113 0000000000 200 </t>
  </si>
  <si>
    <t xml:space="preserve">000 0113 0000000000 240 </t>
  </si>
  <si>
    <t xml:space="preserve">000 0113 0000000000 244 </t>
  </si>
  <si>
    <t xml:space="preserve">000 0113 0000000000 300 </t>
  </si>
  <si>
    <t xml:space="preserve">000 0113 0000000000 360 </t>
  </si>
  <si>
    <t xml:space="preserve">000 0113 0000000000 400 </t>
  </si>
  <si>
    <t xml:space="preserve">000 0113 0000000000 410 </t>
  </si>
  <si>
    <t xml:space="preserve">000 0113 0000000000 412 </t>
  </si>
  <si>
    <t>НАЦИОНАЛЬНАЯ БЕЗОПАСНОСТЬ И ПРАВООХРАНИТЕЛЬНАЯ ДЕЯТЕЛЬНОСТЬ</t>
  </si>
  <si>
    <t xml:space="preserve">000 0300 0000000000 000 </t>
  </si>
  <si>
    <t xml:space="preserve">000 0300 0000000000 100 </t>
  </si>
  <si>
    <t xml:space="preserve">000 0300 0000000000 120 </t>
  </si>
  <si>
    <t xml:space="preserve">000 0300 0000000000 122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</si>
  <si>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</si>
  <si>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000 0300 0000000000 123 </t>
  </si>
  <si>
    <t xml:space="preserve">000 0300 0000000000 200 </t>
  </si>
  <si>
    <t xml:space="preserve">000 0300 0000000000 240 </t>
  </si>
  <si>
    <t xml:space="preserve">000 0300 0000000000 242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</si>
  <si>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</si>
  <si>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</si>
  <si>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</si>
  <si>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000 0309 0000000000 100 </t>
  </si>
  <si>
    <t xml:space="preserve">000 0309 0000000000 120 </t>
  </si>
  <si>
    <t xml:space="preserve">000 0309 0000000000 122 </t>
  </si>
  <si>
    <t xml:space="preserve">000 0309 0000000000 123 </t>
  </si>
  <si>
    <t xml:space="preserve">000 0309 0000000000 200 </t>
  </si>
  <si>
    <t xml:space="preserve">000 0309 0000000000 240 </t>
  </si>
  <si>
    <t xml:space="preserve">000 0309 0000000000 242 </t>
  </si>
  <si>
    <t xml:space="preserve">000 0309 0000000000 244 </t>
  </si>
  <si>
    <t>Другие вопросы в области национальной безопасности и правоохранительной деятельности</t>
  </si>
  <si>
    <t xml:space="preserve">000 0314 0000000000 000 </t>
  </si>
  <si>
    <t xml:space="preserve">000 0314 0000000000 100 </t>
  </si>
  <si>
    <t xml:space="preserve">000 0314 0000000000 120 </t>
  </si>
  <si>
    <t xml:space="preserve">000 0314 0000000000 123 </t>
  </si>
  <si>
    <t>НАЦИОНАЛЬНАЯ ЭКОНОМИКА</t>
  </si>
  <si>
    <t xml:space="preserve">000 0400 0000000000 000 </t>
  </si>
  <si>
    <t xml:space="preserve">000 0400 0000000000 200 </t>
  </si>
  <si>
    <t xml:space="preserve">000 0400 0000000000 240 </t>
  </si>
  <si>
    <t xml:space="preserve">000 0400 0000000000 244 </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</si>
  <si>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</si>
  <si>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 xml:space="preserve">000 0400 0000000000 245 </t>
  </si>
  <si>
    <t>Предоставление субсидий бюджетным, автономным учреждениям и иным некоммерческим организациям</t>
  </si>
  <si>
    <t xml:space="preserve">000 0400 0000000000 600 </t>
  </si>
  <si>
    <t>Субсидии бюджетным учреждениям</t>
  </si>
  <si>
    <t xml:space="preserve">000 0400 0000000000 610 </t>
  </si>
  <si>
    <t>Субсидии бюджетным учреждениям на иные цели</t>
  </si>
  <si>
    <t xml:space="preserve">000 0400 0000000000 612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</si>
  <si>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</si>
  <si>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</si>
  <si>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</si>
  <si>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</si>
  <si>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</si>
  <si>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не установлены требования о последующем подтверждении их использования в соответствии с условиями и (или) целями предоставления</t>
  </si>
  <si>
    <t xml:space="preserve">000 0400 0000000000 813 </t>
  </si>
  <si>
    <t>Сельское хозяйство и рыболовство</t>
  </si>
  <si>
    <t xml:space="preserve">000 0405 0000000000 000 </t>
  </si>
  <si>
    <t xml:space="preserve">000 0405 0000000000 800 </t>
  </si>
  <si>
    <t xml:space="preserve">000 0405 0000000000 810 </t>
  </si>
  <si>
    <t xml:space="preserve">000 0405 0000000000 813 </t>
  </si>
  <si>
    <t>Лесное хозяйство</t>
  </si>
  <si>
    <t xml:space="preserve">000 0407 0000000000 000 </t>
  </si>
  <si>
    <t xml:space="preserve">000 0407 0000000000 200 </t>
  </si>
  <si>
    <t xml:space="preserve">000 0407 0000000000 240 </t>
  </si>
  <si>
    <t xml:space="preserve">000 0407 0000000000 244 </t>
  </si>
  <si>
    <t>Транспорт</t>
  </si>
  <si>
    <t xml:space="preserve">000 0408 0000000000 000 </t>
  </si>
  <si>
    <t xml:space="preserve">000 0408 0000000000 200 </t>
  </si>
  <si>
    <t xml:space="preserve">000 0408 0000000000 240 </t>
  </si>
  <si>
    <t xml:space="preserve">000 0408 0000000000 244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</si>
  <si>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</si>
  <si>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</si>
  <si>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</si>
  <si>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</si>
  <si>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</si>
  <si>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</si>
  <si>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</si>
  <si>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</si>
  <si>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</si>
  <si>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000 0412 0000000000 245 </t>
  </si>
  <si>
    <t xml:space="preserve">000 0412 0000000000 600 </t>
  </si>
  <si>
    <t xml:space="preserve">000 0412 0000000000 610 </t>
  </si>
  <si>
    <t xml:space="preserve">000 0412 0000000000 612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</si>
  <si>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</si>
  <si>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</si>
  <si>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</si>
  <si>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</si>
  <si>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</si>
  <si>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000 0500 0000000000 200 </t>
  </si>
  <si>
    <t xml:space="preserve">000 0500 0000000000 240 </t>
  </si>
  <si>
    <t xml:space="preserve">000 0500 0000000000 244 </t>
  </si>
  <si>
    <t xml:space="preserve">000 0500 0000000000 400 </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</si>
  <si>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</si>
  <si>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</si>
  <si>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</si>
  <si>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000 0500 0000000000 600 </t>
  </si>
  <si>
    <t xml:space="preserve">000 0500 0000000000 610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</si>
  <si>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</si>
  <si>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000 0500 0000000000 611 </t>
  </si>
  <si>
    <t xml:space="preserve">000 0500 0000000000 612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</si>
  <si>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</si>
  <si>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</si>
  <si>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</si>
  <si>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</si>
  <si>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</si>
  <si>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</si>
  <si>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</si>
  <si>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</si>
  <si>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</si>
  <si>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</si>
  <si>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000 0502 0000000000 400 </t>
  </si>
  <si>
    <t xml:space="preserve">000 0502 0000000000 410 </t>
  </si>
  <si>
    <t xml:space="preserve">000 0502 0000000000 414 </t>
  </si>
  <si>
    <t>Благоустройство</t>
  </si>
  <si>
    <t xml:space="preserve">000 0503 0000000000 000 </t>
  </si>
  <si>
    <t xml:space="preserve">000 0503 0000000000 200 </t>
  </si>
  <si>
    <t xml:space="preserve">000 0503 0000000000 240 </t>
  </si>
  <si>
    <t xml:space="preserve">000 0503 0000000000 244 </t>
  </si>
  <si>
    <t>Другие вопросы в области жилищно-коммунального хозяйства</t>
  </si>
  <si>
    <t xml:space="preserve">000 0505 0000000000 000 </t>
  </si>
  <si>
    <t xml:space="preserve">000 0505 0000000000 600 </t>
  </si>
  <si>
    <t xml:space="preserve">000 0505 0000000000 610 </t>
  </si>
  <si>
    <t xml:space="preserve">000 0505 0000000000 611 </t>
  </si>
  <si>
    <t xml:space="preserve">000 0505 0000000000 612 </t>
  </si>
  <si>
    <t>ОБРАЗОВАНИЕ</t>
  </si>
  <si>
    <t xml:space="preserve">000 0700 0000000000 000 </t>
  </si>
  <si>
    <t xml:space="preserve">000 0700 0000000000 100 </t>
  </si>
  <si>
    <t xml:space="preserve">000 0700 0000000000 120 </t>
  </si>
  <si>
    <t xml:space="preserve">000 0700 0000000000 121 </t>
  </si>
  <si>
    <t xml:space="preserve">000 0700 0000000000 122 </t>
  </si>
  <si>
    <t xml:space="preserve">000 0700 0000000000 123 </t>
  </si>
  <si>
    <t xml:space="preserve">000 0700 0000000000 129 </t>
  </si>
  <si>
    <t xml:space="preserve">000 0700 0000000000 200 </t>
  </si>
  <si>
    <t xml:space="preserve">000 0700 0000000000 240 </t>
  </si>
  <si>
    <t xml:space="preserve">000 0700 0000000000 242 </t>
  </si>
  <si>
    <t xml:space="preserve">000 0700 0000000000 244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</si>
  <si>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</si>
  <si>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</si>
  <si>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</si>
  <si>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</si>
  <si>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</si>
  <si>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</si>
  <si>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 xml:space="preserve">000 0700 0000000000 612 </t>
  </si>
  <si>
    <t xml:space="preserve">000 0700 0000000000 800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</si>
  <si>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</si>
  <si>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</si>
  <si>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</si>
  <si>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</si>
  <si>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</si>
  <si>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</si>
  <si>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</si>
  <si>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</si>
  <si>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</si>
  <si>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</si>
  <si>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</si>
  <si>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</si>
  <si>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</si>
  <si>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</si>
  <si>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</si>
  <si>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</si>
  <si>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</si>
  <si>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</si>
  <si>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</si>
  <si>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</si>
  <si>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</si>
  <si>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Молодежная политика</t>
  </si>
  <si>
    <t xml:space="preserve">000 0707 0000000000 000 </t>
  </si>
  <si>
    <t xml:space="preserve">000 0707 0000000000 100 </t>
  </si>
  <si>
    <t xml:space="preserve">000 0707 0000000000 120 </t>
  </si>
  <si>
    <t xml:space="preserve">000 0707 0000000000 123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</si>
  <si>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</si>
  <si>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</si>
  <si>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</si>
  <si>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</si>
  <si>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</si>
  <si>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</si>
  <si>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</si>
  <si>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</si>
  <si>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</si>
  <si>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000 0709 0000000000 120 </t>
  </si>
  <si>
    <t xml:space="preserve">000 0709 0000000000 121 </t>
  </si>
  <si>
    <t xml:space="preserve">000 0709 0000000000 122 </t>
  </si>
  <si>
    <t xml:space="preserve">000 0709 0000000000 123 </t>
  </si>
  <si>
    <t xml:space="preserve">000 0709 0000000000 129 </t>
  </si>
  <si>
    <t xml:space="preserve">000 0709 0000000000 200 </t>
  </si>
  <si>
    <t xml:space="preserve">000 0709 0000000000 240 </t>
  </si>
  <si>
    <t xml:space="preserve">000 0709 0000000000 242 </t>
  </si>
  <si>
    <t xml:space="preserve">000 0709 0000000000 244 </t>
  </si>
  <si>
    <t xml:space="preserve">000 0709 0000000000 400 </t>
  </si>
  <si>
    <t xml:space="preserve">000 0709 0000000000 410 </t>
  </si>
  <si>
    <t xml:space="preserve">000 0709 0000000000 414 </t>
  </si>
  <si>
    <t xml:space="preserve">000 0709 0000000000 800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</si>
  <si>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</si>
  <si>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</si>
  <si>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</si>
  <si>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</si>
  <si>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</si>
  <si>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</si>
  <si>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000 0800 0000000000 120 </t>
  </si>
  <si>
    <t xml:space="preserve">000 0800 0000000000 123 </t>
  </si>
  <si>
    <t xml:space="preserve">000 0800 0000000000 200 </t>
  </si>
  <si>
    <t xml:space="preserve">000 0800 0000000000 240 </t>
  </si>
  <si>
    <t xml:space="preserve">000 0800 0000000000 244 </t>
  </si>
  <si>
    <t xml:space="preserve">000 0800 0000000000 600 </t>
  </si>
  <si>
    <t xml:space="preserve">000 0800 0000000000 610 </t>
  </si>
  <si>
    <t xml:space="preserve">000 0800 0000000000 611 </t>
  </si>
  <si>
    <t xml:space="preserve">000 0800 0000000000 612 </t>
  </si>
  <si>
    <t>Субсидии некоммерческим организациям (за исключением государственных (муниципальных) учреждений)</t>
  </si>
  <si>
    <t xml:space="preserve">000 0800 0000000000 630 </t>
  </si>
  <si>
    <t>Субсидии (гранты в форме субсидий) на финансовое обеспечение затрат, порядком (правилами) предоставления которых установлено требование о последующем подтверждении их использования в соответствии с условиями и (или) целями предоставления</t>
  </si>
  <si>
    <t xml:space="preserve">000 0800 0000000000 632 </t>
  </si>
  <si>
    <t>Культура</t>
  </si>
  <si>
    <t xml:space="preserve">000 0801 0000000000 000 </t>
  </si>
  <si>
    <t xml:space="preserve">000 0801 0000000000 200 </t>
  </si>
  <si>
    <t xml:space="preserve">000 0801 0000000000 240 </t>
  </si>
  <si>
    <t xml:space="preserve">000 0801 0000000000 244 </t>
  </si>
  <si>
    <t xml:space="preserve">000 0801 0000000000 600 </t>
  </si>
  <si>
    <t xml:space="preserve">000 0801 0000000000 610 </t>
  </si>
  <si>
    <t xml:space="preserve">000 0801 0000000000 611 </t>
  </si>
  <si>
    <t xml:space="preserve">000 0801 0000000000 612 </t>
  </si>
  <si>
    <t xml:space="preserve">000 0801 0000000000 630 </t>
  </si>
  <si>
    <t xml:space="preserve">000 0801 0000000000 632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</si>
  <si>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</si>
  <si>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</si>
  <si>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</si>
  <si>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</si>
  <si>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000 0804 0000000000 123 </t>
  </si>
  <si>
    <t>СОЦИАЛЬНАЯ ПОЛИТИКА</t>
  </si>
  <si>
    <t xml:space="preserve">000 1000 0000000000 000 </t>
  </si>
  <si>
    <t xml:space="preserve">000 1000 0000000000 100 </t>
  </si>
  <si>
    <t xml:space="preserve">000 1000 0000000000 120 </t>
  </si>
  <si>
    <t xml:space="preserve">000 1000 0000000000 123 </t>
  </si>
  <si>
    <t xml:space="preserve">000 1000 0000000000 200 </t>
  </si>
  <si>
    <t xml:space="preserve">000 1000 0000000000 240 </t>
  </si>
  <si>
    <t xml:space="preserve">000 1000 0000000000 244 </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</si>
  <si>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</si>
  <si>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</si>
  <si>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</si>
  <si>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</si>
  <si>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</si>
  <si>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</si>
  <si>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</si>
  <si>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</si>
  <si>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</si>
  <si>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</si>
  <si>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</si>
  <si>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 xml:space="preserve">000 1000 0000000000 360 </t>
  </si>
  <si>
    <t xml:space="preserve">000 1000 0000000000 400 </t>
  </si>
  <si>
    <t xml:space="preserve">000 1000 0000000000 410 </t>
  </si>
  <si>
    <t xml:space="preserve">000 1000 0000000000 412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</si>
  <si>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</si>
  <si>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</si>
  <si>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</si>
  <si>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</si>
  <si>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</si>
  <si>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</si>
  <si>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</si>
  <si>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</si>
  <si>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обеспечение населения</t>
  </si>
  <si>
    <t xml:space="preserve">000 1003 0000000000 000 </t>
  </si>
  <si>
    <t xml:space="preserve">000 1003 0000000000 300 </t>
  </si>
  <si>
    <t xml:space="preserve">000 1003 0000000000 320 </t>
  </si>
  <si>
    <t xml:space="preserve">000 1003 0000000000 321 </t>
  </si>
  <si>
    <t xml:space="preserve">000 1003 0000000000 322 </t>
  </si>
  <si>
    <t>Охрана семьи и детства</t>
  </si>
  <si>
    <t xml:space="preserve">000 1004 0000000000 000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</si>
  <si>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</si>
  <si>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</si>
  <si>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</si>
  <si>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</si>
  <si>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</si>
  <si>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</si>
  <si>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</si>
  <si>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</si>
  <si>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</si>
  <si>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</si>
  <si>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000 1006 0000000000 123 </t>
  </si>
  <si>
    <t xml:space="preserve">000 1006 0000000000 200 </t>
  </si>
  <si>
    <t xml:space="preserve">000 1006 0000000000 240 </t>
  </si>
  <si>
    <t xml:space="preserve">000 1006 0000000000 244 </t>
  </si>
  <si>
    <t xml:space="preserve">000 1006 0000000000 300 </t>
  </si>
  <si>
    <t xml:space="preserve">000 1006 0000000000 320 </t>
  </si>
  <si>
    <t xml:space="preserve">000 1006 0000000000 321 </t>
  </si>
  <si>
    <t xml:space="preserve">000 1006 0000000000 360 </t>
  </si>
  <si>
    <t xml:space="preserve">000 1006 0000000000 600 </t>
  </si>
  <si>
    <t xml:space="preserve">000 1006 0000000000 610 </t>
  </si>
  <si>
    <t xml:space="preserve">000 1006 0000000000 612 </t>
  </si>
  <si>
    <t>ФИЗИЧЕСКАЯ КУЛЬТУРА И СПОРТ</t>
  </si>
  <si>
    <t xml:space="preserve">000 1100 0000000000 000 </t>
  </si>
  <si>
    <t xml:space="preserve">000 1100 0000000000 100 </t>
  </si>
  <si>
    <t xml:space="preserve">000 1100 0000000000 120 </t>
  </si>
  <si>
    <t xml:space="preserve">000 1100 0000000000 122 </t>
  </si>
  <si>
    <t xml:space="preserve">000 1100 0000000000 123 </t>
  </si>
  <si>
    <t xml:space="preserve">000 1100 0000000000 200 </t>
  </si>
  <si>
    <t xml:space="preserve">000 1100 0000000000 240 </t>
  </si>
  <si>
    <t xml:space="preserve">000 1100 0000000000 244 </t>
  </si>
  <si>
    <t xml:space="preserve">000 1100 0000000000 600 </t>
  </si>
  <si>
    <t xml:space="preserve">000 1100 0000000000 630 </t>
  </si>
  <si>
    <t xml:space="preserve">000 1100 0000000000 632 </t>
  </si>
  <si>
    <t>Массовый спорт</t>
  </si>
  <si>
    <t xml:space="preserve">000 1102 0000000000 000 </t>
  </si>
  <si>
    <t xml:space="preserve">000 1102 0000000000 200 </t>
  </si>
  <si>
    <t xml:space="preserve">000 1102 0000000000 240 </t>
  </si>
  <si>
    <t xml:space="preserve">000 1102 0000000000 244 </t>
  </si>
  <si>
    <t xml:space="preserve">000 1102 0000000000 600 </t>
  </si>
  <si>
    <t xml:space="preserve">000 1102 0000000000 630 </t>
  </si>
  <si>
    <t xml:space="preserve">000 1102 0000000000 632 </t>
  </si>
  <si>
    <t>Другие вопросы в области физической культуры и спорта</t>
  </si>
  <si>
    <t xml:space="preserve">000 1105 0000000000 000 </t>
  </si>
  <si>
    <t xml:space="preserve">000 1105 0000000000 100 </t>
  </si>
  <si>
    <t xml:space="preserve">000 1105 0000000000 120 </t>
  </si>
  <si>
    <t xml:space="preserve">000 1105 0000000000 122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</si>
  <si>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</si>
  <si>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</si>
  <si>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</si>
  <si>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</si>
  <si>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</si>
  <si>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</si>
  <si>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</si>
  <si>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</si>
  <si>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</si>
  <si>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</si>
  <si>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</si>
  <si>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</si>
  <si>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</si>
  <si>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</si>
  <si>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</si>
  <si>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</si>
  <si>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</si>
  <si>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</si>
  <si>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</si>
  <si>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</si>
  <si>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</si>
  <si>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</si>
  <si>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</si>
  <si>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700</t>
  </si>
  <si>
    <t>увеличение остатков средств, всего</t>
  </si>
  <si>
    <t>710</t>
  </si>
  <si>
    <t>уменьшение остатков средств, всего</t>
  </si>
  <si>
    <t>720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</si>
  <si>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</si>
  <si>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</si>
  <si>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</si>
  <si>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</si>
  <si>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</si>
  <si>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</si>
  <si>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</si>
  <si>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</si>
  <si>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</si>
  <si>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</si>
  <si>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</si>
  <si>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</si>
  <si>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C:\форма 117\117Y01.txt</t>
  </si>
  <si>
    <t>Доходы/EXPORT_SRC_CODE</t>
  </si>
  <si>
    <t>007007</t>
  </si>
  <si>
    <t>Доходы/PERIOD</t>
  </si>
  <si>
    <t xml:space="preserve"> - </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</si>
  <si>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</si>
  <si>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</si>
  <si>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</si>
  <si>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</si>
  <si>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182 10501021012100110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</si>
  <si>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</si>
  <si>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182 10501021013000110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</si>
  <si>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</si>
  <si>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182 10606032041000110</t>
  </si>
  <si>
    <t>Земельный налог с организаций, обладающих земельным участком, расположенным в границах городских округов (пени по соответствующему платежу)</t>
  </si>
  <si>
    <t>182 10606032042100110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</si>
  <si>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</si>
  <si>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182 10606042041000110</t>
  </si>
  <si>
    <t>Земельный налог с физических лиц, обладающих земельным участком, расположенным в границах городских округов (пени по соответствующему платежу)</t>
  </si>
  <si>
    <t>182 10606042042100110</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</si>
  <si>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</si>
  <si>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182 10606042043000110</t>
  </si>
  <si>
    <t>923 1110700000000120</t>
  </si>
  <si>
    <t>923 1110701000000120</t>
  </si>
  <si>
    <t>923 1110701404000120</t>
  </si>
  <si>
    <t>Плата за выбросы загрязняющих веществ в атмосферный воздух стационарными объектами</t>
  </si>
  <si>
    <t>048 11201041016000120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</si>
  <si>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</si>
  <si>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048 11201042016000120</t>
  </si>
  <si>
    <t>182 11603010010000140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</si>
  <si>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</si>
  <si>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188 11630013016000140</t>
  </si>
  <si>
    <t>188 11630030010000140</t>
  </si>
  <si>
    <t>000 21800000000000000</t>
  </si>
  <si>
    <t>х</t>
  </si>
  <si>
    <t xml:space="preserve">     в том числе:</t>
  </si>
  <si>
    <t xml:space="preserve">  Кредиты кредитных организаций в валюте Российской Федерации</t>
  </si>
  <si>
    <t xml:space="preserve"> 992 0102000000 0000 000</t>
  </si>
  <si>
    <t xml:space="preserve">  Получение кредитов от кредитных организаций в валюте Российской Федерации</t>
  </si>
  <si>
    <t xml:space="preserve"> 992 0102000000 0000 700</t>
  </si>
  <si>
    <t xml:space="preserve">  Получение кредитов от кредитных организаций бюджетами городских округов в валюте Российской Федерации</t>
  </si>
  <si>
    <t xml:space="preserve"> 992 0102000004 0000 710</t>
  </si>
  <si>
    <t xml:space="preserve">  Погашение кредитов, предоставленных кредитными организациями в валюте Российской Федерации</t>
  </si>
  <si>
    <t xml:space="preserve"> 992 0102000000 0000 800</t>
  </si>
  <si>
    <t xml:space="preserve">  Погашение бюджетами городских округов кредитов от кредитных организаций в валюте Российской Федерации</t>
  </si>
  <si>
    <t xml:space="preserve"> 992 0102000004 0000 810</t>
  </si>
  <si>
    <t xml:space="preserve"> </t>
  </si>
  <si>
    <t>изменение остатков средств</t>
  </si>
  <si>
    <t xml:space="preserve"> 992 0105000000 0000 000</t>
  </si>
  <si>
    <t xml:space="preserve">  Изменение остатков средств на счетах по учету средств бюджетов</t>
  </si>
  <si>
    <t xml:space="preserve"> 992 0105000000 0000 500</t>
  </si>
  <si>
    <t xml:space="preserve">  Увеличение прочих остатков средств бюджетов</t>
  </si>
  <si>
    <t xml:space="preserve"> 992 0105020000 0000 500</t>
  </si>
  <si>
    <t xml:space="preserve">  Увеличение прочих остатков денежных средств бюджетов</t>
  </si>
  <si>
    <t xml:space="preserve"> 992 0105020100 0000 510</t>
  </si>
  <si>
    <t xml:space="preserve">  Увеличение прочих остатков денежных средств  бюджетов городских округов</t>
  </si>
  <si>
    <t xml:space="preserve"> 992 0105020104 0000 510</t>
  </si>
  <si>
    <t xml:space="preserve"> 992 0105000000 0000 600</t>
  </si>
  <si>
    <t xml:space="preserve">  Уменьшение прочих остатков средств бюджетов</t>
  </si>
  <si>
    <t xml:space="preserve"> 992 0105020000 0000 600</t>
  </si>
  <si>
    <t xml:space="preserve">  Уменьшение прочих остатков денежных средств бюджетов</t>
  </si>
  <si>
    <t xml:space="preserve"> 992 0105020100 0000 610</t>
  </si>
  <si>
    <t xml:space="preserve">  Уменьшение прочих остатков денежных средств бюджетов городских округов</t>
  </si>
  <si>
    <t xml:space="preserve"> 992 0105020104 0000 610</t>
  </si>
  <si>
    <t>И.о. руководителя</t>
  </si>
  <si>
    <t>Е.С. Станислав</t>
  </si>
  <si>
    <t>(подпись)</t>
  </si>
  <si>
    <t>(расшифровка подписи)</t>
  </si>
  <si>
    <t>службы</t>
  </si>
  <si>
    <t>Главный бухгалтер</t>
  </si>
  <si>
    <t>182 10501011011000110</t>
  </si>
  <si>
    <t>182 10501011012100110</t>
  </si>
  <si>
    <t>182 10501011013000110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</si>
  <si>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</si>
  <si>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(пени по соответствующему платежу)</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</si>
  <si>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</si>
  <si>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182 10606032043000110</t>
  </si>
  <si>
    <t xml:space="preserve">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
</t>
  </si>
  <si>
    <t>Доходы от оказания поатных услуг (работ)</t>
  </si>
  <si>
    <t>923 11301000000000130</t>
  </si>
  <si>
    <t>Прочие доходы от оказания платных услуг (работ)</t>
  </si>
  <si>
    <t>923 11301990000000130</t>
  </si>
  <si>
    <t>923 11301994040000130</t>
  </si>
  <si>
    <t>Прочие доходы от оказания платных услуг (работ) получателями средств бюджетов городских округов</t>
  </si>
  <si>
    <t>177 11690040047000140</t>
  </si>
  <si>
    <t xml:space="preserve">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
</t>
  </si>
  <si>
    <t>Плата за размещение отходов производства</t>
  </si>
  <si>
    <t xml:space="preserve">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
</t>
  </si>
  <si>
    <t>048 11690040046000140</t>
  </si>
  <si>
    <t>322 11643000016000140</t>
  </si>
  <si>
    <t>923 20225467000000151</t>
  </si>
  <si>
    <t>923 20225467040000151</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</si>
  <si>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</si>
  <si>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</si>
  <si>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923 20225519000000151</t>
  </si>
  <si>
    <t>923 20225519040000151</t>
  </si>
  <si>
    <t>Субсидия бюджетам на поддержку отрасли культуры</t>
  </si>
  <si>
    <t>Субсидия бюджетам городских округов на поддержку отрасли культуры</t>
  </si>
  <si>
    <t>000 20229999040000151</t>
  </si>
  <si>
    <t>923 20235176000000151</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</si>
  <si>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</si>
  <si>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923 20235176040000151</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</si>
  <si>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</si>
  <si>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923 20704010040000180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</si>
  <si>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городских округов</t>
  </si>
  <si>
    <t>С.К. Новинькова</t>
  </si>
  <si>
    <t xml:space="preserve">000 0500 0000000000 800 </t>
  </si>
  <si>
    <t xml:space="preserve">000 0500 0000000000 830 </t>
  </si>
  <si>
    <t xml:space="preserve">000 0500 0000000000 831 </t>
  </si>
  <si>
    <t xml:space="preserve">000 0502 0000000000 800 </t>
  </si>
  <si>
    <t xml:space="preserve">000 0502 0000000000 830 </t>
  </si>
  <si>
    <t xml:space="preserve">000 0502 0000000000 831 </t>
  </si>
  <si>
    <t xml:space="preserve">000 0700 0000000000 630 </t>
  </si>
  <si>
    <t xml:space="preserve">000 0700 0000000000 632 </t>
  </si>
  <si>
    <t xml:space="preserve">000 0703 0000000000 630 </t>
  </si>
  <si>
    <t xml:space="preserve">000 0703 0000000000 632 </t>
  </si>
  <si>
    <t xml:space="preserve">000 0800 0000000000 400 </t>
  </si>
  <si>
    <t xml:space="preserve">000 0800 0000000000 410 </t>
  </si>
  <si>
    <t xml:space="preserve">000 0800 0000000000 414 </t>
  </si>
  <si>
    <t>Бюджетные инвестиции в объекты  капитального строительства государственной (муниципальной) собственности</t>
  </si>
  <si>
    <t xml:space="preserve">000 0801 0000000000 400 </t>
  </si>
  <si>
    <t xml:space="preserve">000 0801 0000000000 410 </t>
  </si>
  <si>
    <t xml:space="preserve">000 0801 0000000000 414 </t>
  </si>
  <si>
    <t>Бюджетные инвестиции в объекты капитального строительства государственной (муниципальной) собственности</t>
  </si>
  <si>
    <t xml:space="preserve">000 1000 0000000000 242 </t>
  </si>
  <si>
    <t xml:space="preserve">000 1006 0000000000 242 </t>
  </si>
  <si>
    <t>923 20220077000000151</t>
  </si>
  <si>
    <t>923 20220077040000151</t>
  </si>
  <si>
    <t xml:space="preserve">000 0106 0000000000 830 </t>
  </si>
  <si>
    <t xml:space="preserve">000 0106 0000000000 831 </t>
  </si>
  <si>
    <t>000 1105 0000000000 123</t>
  </si>
  <si>
    <t>Субсидии бюджетам на софинансирование капитальных вложений в объекты государственной (муниципальной) собственности</t>
  </si>
  <si>
    <t>Субсидии бюджетам городских округов на софинансирование капитальных вложений в объекты муниципальной собственности</t>
  </si>
  <si>
    <t>Периодичность: месячная</t>
  </si>
  <si>
    <t>000 11302000000000130</t>
  </si>
  <si>
    <t>000 11302990000000130</t>
  </si>
  <si>
    <t>000 11302994040000130</t>
  </si>
  <si>
    <t>000 11300000000000000</t>
  </si>
  <si>
    <t>905 11302994040000130</t>
  </si>
  <si>
    <t>И.о. руководителя финансово-экономической</t>
  </si>
  <si>
    <t>Е.Н. Фролкина</t>
  </si>
  <si>
    <t xml:space="preserve">                                    на 01.12.2018 г.</t>
  </si>
  <si>
    <t>923 11406020000000430</t>
  </si>
  <si>
    <t>923 11406024040000430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</si>
  <si>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</si>
  <si>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</si>
  <si>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852 11625080000000140</t>
  </si>
  <si>
    <t>852 11625080040000140</t>
  </si>
  <si>
    <t>Денежные взыскания (штрафы) за нарушение водного законодательства</t>
  </si>
  <si>
    <t>Денежные взыскания (штрафы) за нарушение водного законодательства, установленное на водных объектах, находящихся в собственности городских округов</t>
  </si>
  <si>
    <t>000 11701000000000180</t>
  </si>
  <si>
    <t>000 11701040040000180</t>
  </si>
  <si>
    <t>923 11701040040000180</t>
  </si>
  <si>
    <t>Невыясненные поступления</t>
  </si>
  <si>
    <t>Невыясненные поступления, зачисляемые в бюджеты городских округов</t>
  </si>
  <si>
    <t>923 20225555000000151</t>
  </si>
  <si>
    <t>923 20225555040000151</t>
  </si>
  <si>
    <t>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</si>
  <si>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</si>
  <si>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r>
      <t xml:space="preserve">" 18 </t>
    </r>
    <r>
      <rPr>
        <u/>
        <sz val="10"/>
        <rFont val="Arial Cyr"/>
        <charset val="204"/>
      </rPr>
      <t>"</t>
    </r>
    <r>
      <rPr>
        <u/>
        <sz val="10"/>
        <rFont val="Arial"/>
        <family val="2"/>
        <charset val="204"/>
      </rPr>
      <t xml:space="preserve"> декабря 20</t>
    </r>
    <r>
      <rPr>
        <u/>
        <sz val="10"/>
        <rFont val="Arial Cyr"/>
        <charset val="204"/>
      </rPr>
      <t>18</t>
    </r>
    <r>
      <rPr>
        <u/>
        <sz val="10"/>
        <rFont val="Arial"/>
        <family val="2"/>
        <charset val="204"/>
      </rPr>
      <t>г.</t>
    </r>
  </si>
  <si>
    <t>ПРОЧИЕ НЕНАЛОГОВЫЕ ДОХОДЫ</t>
  </si>
  <si>
    <t>000 11700000000000000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</si>
</sst>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17" x14ac:knownFonts="1">
    <font>
      <sz val="10"/>
      <name val="Arial"/>
    </font>
    <font>
      <b/>
      <sz val="11"/>
      <name val="Arial Cyr"/>
    </font>
    <font>
      <sz val="8"/>
      <name val="Arial Cyr"/>
    </font>
    <font>
      <sz val="10"/>
      <name val="Arial Cyr"/>
    </font>
    <font>
      <b/>
      <sz val="8"/>
      <name val="Arial Cyr"/>
    </font>
    <font>
      <b/>
      <sz val="8"/>
      <name val="Arial Cyr"/>
      <charset val="204"/>
    </font>
    <font>
      <sz val="8"/>
      <name val="Arial Cyr"/>
      <family val="2"/>
      <charset val="204"/>
    </font>
    <font>
      <sz val="8"/>
      <color rgb="FF000000"/>
      <name val="Arial"/>
      <family val="2"/>
      <charset val="204"/>
    </font>
    <font>
      <b/>
      <sz val="8"/>
      <color rgb="FF000000"/>
      <name val="Arial"/>
      <family val="2"/>
      <charset val="204"/>
    </font>
    <font>
      <sz val="10"/>
      <color rgb="FF000000"/>
      <name val="Arial"/>
      <family val="2"/>
      <charset val="204"/>
    </font>
    <font>
      <b/>
      <sz val="10"/>
      <color rgb="FF000000"/>
      <name val="Arial"/>
      <family val="2"/>
      <charset val="204"/>
    </font>
    <font>
      <sz val="8"/>
      <name val="Arial Cyr"/>
      <charset val="204"/>
    </font>
    <font>
      <sz val="10"/>
      <name val="Arial"/>
      <family val="2"/>
      <charset val="204"/>
    </font>
    <font>
      <u/>
      <sz val="10"/>
      <name val="Arial Cyr"/>
      <charset val="204"/>
    </font>
    <font>
      <u/>
      <sz val="10"/>
      <name val="Arial"/>
      <family val="2"/>
      <charset val="204"/>
    </font>
    <font>
      <sz val="12"/>
      <name val="Times New Roman"/>
      <family val="1"/>
      <charset val="204"/>
    </font>
    <font>
      <b/>
      <sz val="10"/>
      <name val="Arial"/>
      <family val="2"/>
      <charset val="204"/>
    </font>
  </fonts>
  <fills count="3">
    <fill>
      <patternFill patternType="none"/>
    </fill>
    <fill>
      <patternFill patternType="gray125"/>
    </fill>
    <fill>
      <patternFill patternType="solid">
        <fgColor theme="0"/>
        <bgColor indexed="64"/>
      </patternFill>
    </fill>
  </fills>
  <borders count="77">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style="hair">
        <color rgb="FF000000"/>
      </bottom>
      <diagonal/>
    </border>
    <border>
      <left style="thin">
        <color indexed="64"/>
      </left>
      <right/>
      <top style="thin">
        <color indexed="64"/>
      </top>
      <bottom style="hair">
        <color rgb="FF000000"/>
      </bottom>
      <diagonal/>
    </border>
    <border>
      <left style="medium">
        <color rgb="FF000000"/>
      </left>
      <right style="thin">
        <color rgb="FF000000"/>
      </right>
      <top style="medium">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medium">
        <color indexed="64"/>
      </top>
      <bottom style="thin">
        <color rgb="FF000000"/>
      </bottom>
      <diagonal/>
    </border>
    <border>
      <left/>
      <right style="medium">
        <color rgb="FF000000"/>
      </right>
      <top style="hair">
        <color rgb="FF000000"/>
      </top>
      <bottom/>
      <diagonal/>
    </border>
    <border>
      <left style="thin">
        <color indexed="64"/>
      </left>
      <right/>
      <top style="hair">
        <color rgb="FF000000"/>
      </top>
      <bottom/>
      <diagonal/>
    </border>
    <border>
      <left style="medium">
        <color rgb="FF000000"/>
      </left>
      <right style="thin">
        <color rgb="FF000000"/>
      </right>
      <top style="thin">
        <color rgb="FF000000"/>
      </top>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bottom style="hair">
        <color rgb="FF000000"/>
      </bottom>
      <diagonal/>
    </border>
    <border>
      <left style="medium">
        <color rgb="FF000000"/>
      </left>
      <right style="thin">
        <color rgb="FF000000"/>
      </right>
      <top/>
      <bottom style="thin">
        <color rgb="FF000000"/>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hair">
        <color rgb="FF000000"/>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s>
  <cellStyleXfs count="17">
    <xf numFmtId="0" fontId="0" fillId="0" borderId="0"/>
    <xf numFmtId="0" fontId="7" fillId="0" borderId="51">
      <alignment horizontal="left" wrapText="1"/>
    </xf>
    <xf numFmtId="49" fontId="7" fillId="0" borderId="53">
      <alignment horizontal="center" wrapText="1"/>
    </xf>
    <xf numFmtId="49" fontId="7" fillId="0" borderId="55">
      <alignment horizontal="center"/>
    </xf>
    <xf numFmtId="4" fontId="7" fillId="0" borderId="57">
      <alignment horizontal="right"/>
    </xf>
    <xf numFmtId="0" fontId="7" fillId="0" borderId="59">
      <alignment horizontal="left" wrapText="1"/>
    </xf>
    <xf numFmtId="49" fontId="7" fillId="0" borderId="61">
      <alignment horizontal="center" wrapText="1"/>
    </xf>
    <xf numFmtId="49" fontId="7" fillId="0" borderId="63">
      <alignment horizontal="center"/>
    </xf>
    <xf numFmtId="0" fontId="9" fillId="0" borderId="63"/>
    <xf numFmtId="0" fontId="7" fillId="0" borderId="51">
      <alignment horizontal="left" wrapText="1" indent="1"/>
    </xf>
    <xf numFmtId="49" fontId="7" fillId="0" borderId="66">
      <alignment horizontal="center" wrapText="1"/>
    </xf>
    <xf numFmtId="49" fontId="7" fillId="0" borderId="68">
      <alignment horizontal="center"/>
    </xf>
    <xf numFmtId="4" fontId="7" fillId="0" borderId="68">
      <alignment horizontal="right"/>
    </xf>
    <xf numFmtId="0" fontId="7" fillId="0" borderId="59">
      <alignment horizontal="left" wrapText="1" indent="2"/>
    </xf>
    <xf numFmtId="0" fontId="7" fillId="0" borderId="70">
      <alignment horizontal="left" wrapText="1" indent="2"/>
    </xf>
    <xf numFmtId="49" fontId="7" fillId="0" borderId="66">
      <alignment horizontal="center" shrinkToFit="1"/>
    </xf>
    <xf numFmtId="49" fontId="7" fillId="0" borderId="68">
      <alignment horizontal="center" shrinkToFit="1"/>
    </xf>
  </cellStyleXfs>
  <cellXfs count="214">
    <xf numFmtId="0" fontId="0" fillId="0" borderId="0" xfId="0"/>
    <xf numFmtId="0" fontId="7" fillId="2" borderId="65" xfId="14" applyNumberFormat="1" applyFont="1" applyFill="1" applyBorder="1" applyProtection="1">
      <alignment horizontal="left" wrapText="1" indent="2"/>
    </xf>
    <xf numFmtId="0" fontId="7" fillId="2" borderId="65" xfId="14" applyNumberFormat="1" applyFill="1" applyBorder="1" applyProtection="1">
      <alignment horizontal="left" wrapText="1" indent="2"/>
    </xf>
    <xf numFmtId="0" fontId="8" fillId="2" borderId="65" xfId="14" applyNumberFormat="1" applyFont="1" applyFill="1" applyBorder="1" applyProtection="1">
      <alignment horizontal="left" wrapText="1" indent="2"/>
    </xf>
    <xf numFmtId="49" fontId="2" fillId="2" borderId="32" xfId="0" applyNumberFormat="1" applyFont="1" applyFill="1" applyBorder="1" applyAlignment="1" applyProtection="1">
      <alignment horizontal="center"/>
    </xf>
    <xf numFmtId="49" fontId="2" fillId="2" borderId="31" xfId="0" applyNumberFormat="1" applyFont="1" applyFill="1" applyBorder="1" applyAlignment="1" applyProtection="1">
      <alignment horizontal="left" wrapText="1"/>
    </xf>
    <xf numFmtId="49" fontId="2" fillId="2" borderId="14" xfId="0" applyNumberFormat="1" applyFont="1" applyFill="1" applyBorder="1" applyAlignment="1" applyProtection="1">
      <alignment horizontal="center" wrapText="1"/>
    </xf>
    <xf numFmtId="49" fontId="11" fillId="2" borderId="32" xfId="0" applyNumberFormat="1" applyFont="1" applyFill="1" applyBorder="1" applyAlignment="1" applyProtection="1">
      <alignment horizontal="center"/>
    </xf>
    <xf numFmtId="49" fontId="5" fillId="2" borderId="14" xfId="0" applyNumberFormat="1" applyFont="1" applyFill="1" applyBorder="1" applyAlignment="1" applyProtection="1">
      <alignment horizontal="center" wrapText="1"/>
    </xf>
    <xf numFmtId="49" fontId="5" fillId="2" borderId="32" xfId="0" applyNumberFormat="1" applyFont="1" applyFill="1" applyBorder="1" applyAlignment="1" applyProtection="1">
      <alignment horizontal="center"/>
    </xf>
    <xf numFmtId="49" fontId="5" fillId="2" borderId="31" xfId="0" applyNumberFormat="1" applyFont="1" applyFill="1" applyBorder="1" applyAlignment="1" applyProtection="1">
      <alignment horizontal="left" wrapText="1"/>
    </xf>
    <xf numFmtId="4" fontId="2" fillId="2" borderId="15" xfId="0" applyNumberFormat="1" applyFont="1" applyFill="1" applyBorder="1" applyAlignment="1" applyProtection="1">
      <alignment horizontal="right"/>
    </xf>
    <xf numFmtId="165" fontId="2" fillId="2" borderId="31" xfId="0" applyNumberFormat="1" applyFont="1" applyFill="1" applyBorder="1" applyAlignment="1" applyProtection="1">
      <alignment horizontal="left" wrapText="1"/>
    </xf>
    <xf numFmtId="4" fontId="2" fillId="2" borderId="16" xfId="0" applyNumberFormat="1" applyFont="1" applyFill="1" applyBorder="1" applyAlignment="1" applyProtection="1">
      <alignment horizontal="right"/>
    </xf>
    <xf numFmtId="0" fontId="12" fillId="2" borderId="5" xfId="0" applyFont="1" applyFill="1" applyBorder="1" applyAlignment="1">
      <alignment horizontal="center"/>
    </xf>
    <xf numFmtId="0" fontId="2" fillId="2" borderId="0" xfId="0" applyFont="1" applyFill="1" applyBorder="1" applyAlignment="1" applyProtection="1">
      <alignment horizontal="right"/>
    </xf>
    <xf numFmtId="0" fontId="2" fillId="2" borderId="1" xfId="0" applyFont="1" applyFill="1" applyBorder="1" applyAlignment="1" applyProtection="1">
      <alignment horizontal="center"/>
    </xf>
    <xf numFmtId="0" fontId="0" fillId="2" borderId="0" xfId="0" applyFill="1"/>
    <xf numFmtId="0" fontId="3" fillId="2" borderId="0" xfId="0" applyFont="1" applyFill="1" applyBorder="1" applyAlignment="1" applyProtection="1">
      <alignment horizontal="left"/>
    </xf>
    <xf numFmtId="49" fontId="2" fillId="2" borderId="2" xfId="0" applyNumberFormat="1" applyFont="1" applyFill="1" applyBorder="1" applyAlignment="1" applyProtection="1">
      <alignment horizontal="centerContinuous"/>
    </xf>
    <xf numFmtId="164" fontId="2" fillId="2" borderId="3" xfId="0" applyNumberFormat="1" applyFont="1" applyFill="1" applyBorder="1" applyAlignment="1" applyProtection="1">
      <alignment horizontal="center"/>
    </xf>
    <xf numFmtId="49" fontId="3" fillId="2" borderId="0" xfId="0" applyNumberFormat="1" applyFont="1" applyFill="1" applyBorder="1" applyAlignment="1" applyProtection="1"/>
    <xf numFmtId="49" fontId="2" fillId="2" borderId="4" xfId="0" applyNumberFormat="1" applyFont="1" applyFill="1" applyBorder="1" applyAlignment="1" applyProtection="1">
      <alignment horizontal="center"/>
    </xf>
    <xf numFmtId="0" fontId="2" fillId="2" borderId="0" xfId="0" applyFont="1" applyFill="1" applyBorder="1" applyAlignment="1" applyProtection="1">
      <alignment horizontal="left"/>
    </xf>
    <xf numFmtId="49" fontId="2" fillId="2" borderId="3" xfId="0" applyNumberFormat="1" applyFont="1" applyFill="1" applyBorder="1" applyAlignment="1" applyProtection="1">
      <alignment horizontal="center"/>
    </xf>
    <xf numFmtId="49" fontId="2" fillId="2" borderId="0" xfId="0" applyNumberFormat="1" applyFont="1" applyFill="1" applyBorder="1" applyAlignment="1" applyProtection="1"/>
    <xf numFmtId="49" fontId="2" fillId="2" borderId="4" xfId="0" applyNumberFormat="1" applyFont="1" applyFill="1" applyBorder="1" applyAlignment="1" applyProtection="1">
      <alignment horizontal="centerContinuous"/>
    </xf>
    <xf numFmtId="49" fontId="2" fillId="2" borderId="0" xfId="0" applyNumberFormat="1" applyFont="1" applyFill="1" applyBorder="1" applyAlignment="1" applyProtection="1">
      <alignment horizontal="left"/>
    </xf>
    <xf numFmtId="49" fontId="2" fillId="2" borderId="7" xfId="0" applyNumberFormat="1" applyFont="1" applyFill="1" applyBorder="1" applyAlignment="1" applyProtection="1">
      <alignment horizontal="centerContinuous"/>
    </xf>
    <xf numFmtId="0" fontId="1" fillId="2" borderId="0" xfId="0" applyFont="1" applyFill="1" applyBorder="1" applyAlignment="1" applyProtection="1"/>
    <xf numFmtId="0" fontId="2" fillId="2" borderId="17"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18" xfId="0" applyFont="1" applyFill="1" applyBorder="1" applyAlignment="1" applyProtection="1">
      <alignment horizontal="center" vertical="center"/>
    </xf>
    <xf numFmtId="49" fontId="2" fillId="2" borderId="1" xfId="0" applyNumberFormat="1" applyFont="1" applyFill="1" applyBorder="1" applyAlignment="1" applyProtection="1">
      <alignment horizontal="center" vertical="center"/>
    </xf>
    <xf numFmtId="49" fontId="2" fillId="2" borderId="19" xfId="0" applyNumberFormat="1" applyFont="1" applyFill="1" applyBorder="1" applyAlignment="1" applyProtection="1">
      <alignment horizontal="center" vertical="center"/>
    </xf>
    <xf numFmtId="49" fontId="2" fillId="2" borderId="20" xfId="0" applyNumberFormat="1" applyFont="1" applyFill="1" applyBorder="1" applyAlignment="1" applyProtection="1">
      <alignment horizontal="center" vertical="center"/>
    </xf>
    <xf numFmtId="49" fontId="5" fillId="2" borderId="21" xfId="0" applyNumberFormat="1" applyFont="1" applyFill="1" applyBorder="1" applyAlignment="1" applyProtection="1">
      <alignment horizontal="left" wrapText="1"/>
    </xf>
    <xf numFmtId="49" fontId="5" fillId="2" borderId="42" xfId="0" applyNumberFormat="1" applyFont="1" applyFill="1" applyBorder="1" applyAlignment="1" applyProtection="1">
      <alignment horizontal="center" wrapText="1"/>
    </xf>
    <xf numFmtId="49" fontId="5" fillId="2" borderId="43" xfId="0" applyNumberFormat="1" applyFont="1" applyFill="1" applyBorder="1" applyAlignment="1" applyProtection="1">
      <alignment horizontal="center"/>
    </xf>
    <xf numFmtId="49" fontId="2" fillId="2" borderId="26" xfId="0" applyNumberFormat="1" applyFont="1" applyFill="1" applyBorder="1" applyAlignment="1" applyProtection="1">
      <alignment horizontal="left" wrapText="1"/>
    </xf>
    <xf numFmtId="49" fontId="2" fillId="2" borderId="27" xfId="0" applyNumberFormat="1" applyFont="1" applyFill="1" applyBorder="1" applyAlignment="1" applyProtection="1">
      <alignment horizontal="center" wrapText="1"/>
    </xf>
    <xf numFmtId="49" fontId="2" fillId="2" borderId="28" xfId="0" applyNumberFormat="1" applyFont="1" applyFill="1" applyBorder="1" applyAlignment="1" applyProtection="1">
      <alignment horizontal="center"/>
    </xf>
    <xf numFmtId="4" fontId="2" fillId="2" borderId="29" xfId="0" applyNumberFormat="1" applyFont="1" applyFill="1" applyBorder="1" applyAlignment="1" applyProtection="1">
      <alignment horizontal="right"/>
    </xf>
    <xf numFmtId="4" fontId="2" fillId="2" borderId="30" xfId="0" applyNumberFormat="1" applyFont="1" applyFill="1" applyBorder="1" applyAlignment="1" applyProtection="1">
      <alignment horizontal="right"/>
    </xf>
    <xf numFmtId="4" fontId="5" fillId="2" borderId="15" xfId="0" applyNumberFormat="1" applyFont="1" applyFill="1" applyBorder="1" applyAlignment="1" applyProtection="1">
      <alignment horizontal="right"/>
    </xf>
    <xf numFmtId="4" fontId="5" fillId="2" borderId="16" xfId="0" applyNumberFormat="1" applyFont="1" applyFill="1" applyBorder="1" applyAlignment="1" applyProtection="1">
      <alignment horizontal="right"/>
    </xf>
    <xf numFmtId="49" fontId="11" fillId="2" borderId="31" xfId="0" applyNumberFormat="1" applyFont="1" applyFill="1" applyBorder="1" applyAlignment="1" applyProtection="1">
      <alignment horizontal="left" wrapText="1"/>
    </xf>
    <xf numFmtId="49" fontId="11" fillId="2" borderId="14" xfId="0" applyNumberFormat="1" applyFont="1" applyFill="1" applyBorder="1" applyAlignment="1" applyProtection="1">
      <alignment horizontal="center" wrapText="1"/>
    </xf>
    <xf numFmtId="49" fontId="2" fillId="2" borderId="47" xfId="0" applyNumberFormat="1" applyFont="1" applyFill="1" applyBorder="1" applyAlignment="1" applyProtection="1">
      <alignment horizontal="center" wrapText="1"/>
    </xf>
    <xf numFmtId="49" fontId="2" fillId="2" borderId="48" xfId="0" applyNumberFormat="1" applyFont="1" applyFill="1" applyBorder="1" applyAlignment="1" applyProtection="1">
      <alignment horizontal="center"/>
    </xf>
    <xf numFmtId="4" fontId="2" fillId="2" borderId="49" xfId="0" applyNumberFormat="1" applyFont="1" applyFill="1" applyBorder="1" applyAlignment="1" applyProtection="1">
      <alignment horizontal="right"/>
    </xf>
    <xf numFmtId="4" fontId="2" fillId="2" borderId="50" xfId="0" applyNumberFormat="1" applyFont="1" applyFill="1" applyBorder="1" applyAlignment="1" applyProtection="1">
      <alignment horizontal="right"/>
    </xf>
    <xf numFmtId="0" fontId="3" fillId="2" borderId="0" xfId="0" applyFont="1" applyFill="1" applyBorder="1" applyAlignment="1" applyProtection="1"/>
    <xf numFmtId="0" fontId="2" fillId="2" borderId="34" xfId="0" applyFont="1" applyFill="1" applyBorder="1" applyAlignment="1" applyProtection="1">
      <alignment vertical="center" wrapText="1"/>
    </xf>
    <xf numFmtId="49" fontId="2" fillId="2" borderId="34" xfId="0" applyNumberFormat="1" applyFont="1" applyFill="1" applyBorder="1" applyAlignment="1" applyProtection="1">
      <alignment horizontal="center" vertical="center" wrapText="1"/>
    </xf>
    <xf numFmtId="49" fontId="2" fillId="2" borderId="13" xfId="0" applyNumberFormat="1" applyFont="1" applyFill="1" applyBorder="1" applyAlignment="1" applyProtection="1">
      <alignment vertical="center"/>
    </xf>
    <xf numFmtId="0" fontId="2" fillId="2" borderId="32" xfId="0" applyFont="1" applyFill="1" applyBorder="1" applyAlignment="1" applyProtection="1">
      <alignment vertical="center" wrapText="1"/>
    </xf>
    <xf numFmtId="49" fontId="2" fillId="2" borderId="32" xfId="0" applyNumberFormat="1" applyFont="1" applyFill="1" applyBorder="1" applyAlignment="1" applyProtection="1">
      <alignment horizontal="center" vertical="center" wrapText="1"/>
    </xf>
    <xf numFmtId="49" fontId="2" fillId="2" borderId="16" xfId="0" applyNumberFormat="1" applyFont="1" applyFill="1" applyBorder="1" applyAlignment="1" applyProtection="1">
      <alignment vertical="center"/>
    </xf>
    <xf numFmtId="49" fontId="2" fillId="2" borderId="18" xfId="0" applyNumberFormat="1" applyFont="1" applyFill="1" applyBorder="1" applyAlignment="1" applyProtection="1">
      <alignment horizontal="center" vertical="center"/>
    </xf>
    <xf numFmtId="49" fontId="4" fillId="2" borderId="31" xfId="0" applyNumberFormat="1" applyFont="1" applyFill="1" applyBorder="1" applyAlignment="1" applyProtection="1">
      <alignment horizontal="left" wrapText="1"/>
    </xf>
    <xf numFmtId="49" fontId="4" fillId="2" borderId="35" xfId="0" applyNumberFormat="1" applyFont="1" applyFill="1" applyBorder="1" applyAlignment="1" applyProtection="1">
      <alignment horizontal="center" wrapText="1"/>
    </xf>
    <xf numFmtId="49" fontId="4" fillId="2" borderId="32" xfId="0" applyNumberFormat="1" applyFont="1" applyFill="1" applyBorder="1" applyAlignment="1" applyProtection="1">
      <alignment horizontal="center"/>
    </xf>
    <xf numFmtId="0" fontId="2" fillId="2" borderId="26" xfId="0" applyFont="1" applyFill="1" applyBorder="1" applyAlignment="1" applyProtection="1"/>
    <xf numFmtId="0" fontId="3" fillId="2" borderId="27" xfId="0" applyFont="1" applyFill="1" applyBorder="1" applyAlignment="1" applyProtection="1"/>
    <xf numFmtId="0" fontId="3" fillId="2" borderId="28" xfId="0" applyFont="1" applyFill="1" applyBorder="1" applyAlignment="1" applyProtection="1">
      <alignment horizontal="center"/>
    </xf>
    <xf numFmtId="49" fontId="2" fillId="2" borderId="21" xfId="0" applyNumberFormat="1" applyFont="1" applyFill="1" applyBorder="1" applyAlignment="1" applyProtection="1">
      <alignment horizontal="left" wrapText="1"/>
    </xf>
    <xf numFmtId="49" fontId="2" fillId="2" borderId="25" xfId="0" applyNumberFormat="1" applyFont="1" applyFill="1" applyBorder="1" applyAlignment="1" applyProtection="1">
      <alignment horizontal="center" wrapText="1"/>
    </xf>
    <xf numFmtId="49" fontId="2" fillId="2" borderId="23" xfId="0" applyNumberFormat="1" applyFont="1" applyFill="1" applyBorder="1" applyAlignment="1" applyProtection="1">
      <alignment horizontal="center"/>
    </xf>
    <xf numFmtId="165" fontId="2" fillId="2" borderId="21" xfId="0" applyNumberFormat="1" applyFont="1" applyFill="1" applyBorder="1" applyAlignment="1" applyProtection="1">
      <alignment horizontal="left" wrapText="1"/>
    </xf>
    <xf numFmtId="0" fontId="3" fillId="2" borderId="6" xfId="0" applyFont="1" applyFill="1" applyBorder="1" applyAlignment="1" applyProtection="1"/>
    <xf numFmtId="0" fontId="3" fillId="2" borderId="37" xfId="0" applyFont="1" applyFill="1" applyBorder="1" applyAlignment="1" applyProtection="1"/>
    <xf numFmtId="0" fontId="3" fillId="2" borderId="37" xfId="0" applyFont="1" applyFill="1" applyBorder="1" applyAlignment="1" applyProtection="1">
      <alignment horizontal="center"/>
    </xf>
    <xf numFmtId="49" fontId="5" fillId="2" borderId="36" xfId="0" applyNumberFormat="1" applyFont="1" applyFill="1" applyBorder="1" applyAlignment="1" applyProtection="1">
      <alignment horizontal="left" wrapText="1"/>
    </xf>
    <xf numFmtId="49" fontId="5" fillId="2" borderId="38" xfId="0" applyNumberFormat="1" applyFont="1" applyFill="1" applyBorder="1" applyAlignment="1" applyProtection="1">
      <alignment horizontal="center" wrapText="1"/>
    </xf>
    <xf numFmtId="49" fontId="5" fillId="2" borderId="39" xfId="0" applyNumberFormat="1" applyFont="1" applyFill="1" applyBorder="1" applyAlignment="1" applyProtection="1">
      <alignment horizontal="center"/>
    </xf>
    <xf numFmtId="4" fontId="0" fillId="2" borderId="0" xfId="0" applyNumberFormat="1" applyFill="1"/>
    <xf numFmtId="49" fontId="3" fillId="2" borderId="0" xfId="0" applyNumberFormat="1" applyFont="1" applyFill="1" applyBorder="1" applyAlignment="1" applyProtection="1">
      <alignment horizontal="center"/>
    </xf>
    <xf numFmtId="0" fontId="6" fillId="2" borderId="17"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8" xfId="0" applyFont="1" applyFill="1" applyBorder="1" applyAlignment="1">
      <alignment horizontal="center" vertical="center"/>
    </xf>
    <xf numFmtId="49" fontId="6" fillId="2" borderId="1" xfId="0" applyNumberFormat="1" applyFont="1" applyFill="1" applyBorder="1" applyAlignment="1">
      <alignment horizontal="center" vertical="center"/>
    </xf>
    <xf numFmtId="49" fontId="6" fillId="2" borderId="18" xfId="0" applyNumberFormat="1" applyFont="1" applyFill="1" applyBorder="1" applyAlignment="1">
      <alignment horizontal="center" vertical="center"/>
    </xf>
    <xf numFmtId="49" fontId="6" fillId="2" borderId="20" xfId="0" applyNumberFormat="1" applyFont="1" applyFill="1" applyBorder="1" applyAlignment="1">
      <alignment horizontal="center" vertical="center"/>
    </xf>
    <xf numFmtId="0" fontId="6" fillId="2" borderId="27"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28" xfId="0"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0" fontId="8" fillId="2" borderId="52" xfId="1" applyNumberFormat="1" applyFont="1" applyFill="1" applyBorder="1" applyProtection="1">
      <alignment horizontal="left" wrapText="1"/>
    </xf>
    <xf numFmtId="49" fontId="8" fillId="2" borderId="54" xfId="2" applyNumberFormat="1" applyFont="1" applyFill="1" applyBorder="1" applyAlignment="1" applyProtection="1">
      <alignment horizontal="center" wrapText="1"/>
    </xf>
    <xf numFmtId="49" fontId="8" fillId="2" borderId="56" xfId="3" applyNumberFormat="1" applyFont="1" applyFill="1" applyBorder="1" applyAlignment="1" applyProtection="1">
      <alignment horizontal="center"/>
    </xf>
    <xf numFmtId="0" fontId="0" fillId="2" borderId="0" xfId="0" applyFill="1" applyBorder="1"/>
    <xf numFmtId="0" fontId="8" fillId="2" borderId="60" xfId="5" applyNumberFormat="1" applyFont="1" applyFill="1" applyBorder="1" applyProtection="1">
      <alignment horizontal="left" wrapText="1"/>
    </xf>
    <xf numFmtId="49" fontId="8" fillId="2" borderId="62" xfId="6" applyNumberFormat="1" applyFont="1" applyFill="1" applyBorder="1" applyAlignment="1" applyProtection="1">
      <alignment horizontal="center" wrapText="1"/>
    </xf>
    <xf numFmtId="49" fontId="8" fillId="2" borderId="63" xfId="7" applyNumberFormat="1" applyFont="1" applyFill="1" applyBorder="1" applyAlignment="1" applyProtection="1">
      <alignment horizontal="center"/>
    </xf>
    <xf numFmtId="0" fontId="10" fillId="2" borderId="64" xfId="8" applyNumberFormat="1" applyFont="1" applyFill="1" applyBorder="1" applyAlignment="1" applyProtection="1">
      <alignment horizontal="center"/>
    </xf>
    <xf numFmtId="0" fontId="8" fillId="2" borderId="65" xfId="9" applyNumberFormat="1" applyFont="1" applyFill="1" applyBorder="1" applyProtection="1">
      <alignment horizontal="left" wrapText="1" indent="1"/>
    </xf>
    <xf numFmtId="49" fontId="8" fillId="2" borderId="67" xfId="10" applyNumberFormat="1" applyFont="1" applyFill="1" applyBorder="1" applyAlignment="1" applyProtection="1">
      <alignment horizontal="center" wrapText="1"/>
    </xf>
    <xf numFmtId="49" fontId="8" fillId="2" borderId="68" xfId="11" applyNumberFormat="1" applyFont="1" applyFill="1" applyBorder="1" applyAlignment="1" applyProtection="1">
      <alignment horizontal="center"/>
    </xf>
    <xf numFmtId="0" fontId="7" fillId="2" borderId="60" xfId="13" applyNumberFormat="1" applyFont="1" applyFill="1" applyBorder="1" applyProtection="1">
      <alignment horizontal="left" wrapText="1" indent="2"/>
    </xf>
    <xf numFmtId="49" fontId="7" fillId="2" borderId="62" xfId="6" applyNumberFormat="1" applyFont="1" applyFill="1" applyBorder="1" applyAlignment="1" applyProtection="1">
      <alignment horizontal="center" wrapText="1"/>
    </xf>
    <xf numFmtId="49" fontId="7" fillId="2" borderId="63" xfId="7" applyNumberFormat="1" applyFont="1" applyFill="1" applyBorder="1" applyAlignment="1" applyProtection="1">
      <alignment horizontal="center"/>
    </xf>
    <xf numFmtId="49" fontId="11" fillId="2" borderId="0" xfId="0" applyNumberFormat="1" applyFont="1" applyFill="1" applyBorder="1" applyAlignment="1">
      <alignment horizontal="center" wrapText="1"/>
    </xf>
    <xf numFmtId="4" fontId="11" fillId="2" borderId="0" xfId="0" applyNumberFormat="1" applyFont="1" applyFill="1" applyBorder="1" applyAlignment="1">
      <alignment horizontal="right"/>
    </xf>
    <xf numFmtId="49" fontId="7" fillId="2" borderId="67" xfId="15" applyNumberFormat="1" applyFont="1" applyFill="1" applyBorder="1" applyAlignment="1" applyProtection="1">
      <alignment horizontal="center" shrinkToFit="1"/>
    </xf>
    <xf numFmtId="49" fontId="7" fillId="2" borderId="68" xfId="16" applyNumberFormat="1" applyFont="1" applyFill="1" applyBorder="1" applyAlignment="1" applyProtection="1">
      <alignment horizontal="center" shrinkToFit="1"/>
    </xf>
    <xf numFmtId="49" fontId="7" fillId="2" borderId="67" xfId="15" applyNumberFormat="1" applyFill="1" applyBorder="1" applyAlignment="1" applyProtection="1">
      <alignment horizontal="center" shrinkToFit="1"/>
    </xf>
    <xf numFmtId="49" fontId="7" fillId="2" borderId="68" xfId="16" applyNumberFormat="1" applyFill="1" applyBorder="1" applyAlignment="1" applyProtection="1">
      <alignment horizontal="center" shrinkToFit="1"/>
    </xf>
    <xf numFmtId="4" fontId="11" fillId="2" borderId="36" xfId="0" applyNumberFormat="1" applyFont="1" applyFill="1" applyBorder="1" applyAlignment="1">
      <alignment horizontal="center"/>
    </xf>
    <xf numFmtId="49" fontId="5" fillId="2" borderId="0" xfId="0" applyNumberFormat="1" applyFont="1" applyFill="1" applyBorder="1" applyAlignment="1">
      <alignment horizontal="center" wrapText="1"/>
    </xf>
    <xf numFmtId="4" fontId="5" fillId="2" borderId="0" xfId="0" applyNumberFormat="1" applyFont="1" applyFill="1" applyBorder="1" applyAlignment="1">
      <alignment horizontal="right"/>
    </xf>
    <xf numFmtId="49" fontId="8" fillId="2" borderId="71" xfId="10" applyNumberFormat="1" applyFont="1" applyFill="1" applyBorder="1" applyAlignment="1" applyProtection="1">
      <alignment horizontal="center" wrapText="1"/>
    </xf>
    <xf numFmtId="49" fontId="8" fillId="2" borderId="72" xfId="11" applyNumberFormat="1" applyFont="1" applyFill="1" applyBorder="1" applyAlignment="1" applyProtection="1">
      <alignment horizontal="center"/>
    </xf>
    <xf numFmtId="4" fontId="8" fillId="2" borderId="72" xfId="12" applyNumberFormat="1" applyFont="1" applyFill="1" applyBorder="1" applyAlignment="1" applyProtection="1">
      <alignment horizontal="center"/>
    </xf>
    <xf numFmtId="4" fontId="8" fillId="2" borderId="73" xfId="12" applyNumberFormat="1" applyFont="1" applyFill="1" applyBorder="1" applyAlignment="1" applyProtection="1">
      <alignment horizontal="center"/>
    </xf>
    <xf numFmtId="49" fontId="7" fillId="2" borderId="22" xfId="6" applyNumberFormat="1" applyFont="1" applyFill="1" applyBorder="1" applyAlignment="1" applyProtection="1">
      <alignment horizontal="center" wrapText="1"/>
    </xf>
    <xf numFmtId="49" fontId="7" fillId="2" borderId="24" xfId="7" applyNumberFormat="1" applyFont="1" applyFill="1" applyBorder="1" applyAlignment="1" applyProtection="1">
      <alignment horizontal="center"/>
    </xf>
    <xf numFmtId="49" fontId="7" fillId="2" borderId="36" xfId="7" applyNumberFormat="1" applyFont="1" applyFill="1" applyBorder="1" applyAlignment="1" applyProtection="1">
      <alignment horizontal="center"/>
    </xf>
    <xf numFmtId="4" fontId="5" fillId="2" borderId="36" xfId="0" applyNumberFormat="1" applyFont="1" applyFill="1" applyBorder="1" applyAlignment="1">
      <alignment horizontal="right"/>
    </xf>
    <xf numFmtId="4" fontId="11" fillId="2" borderId="36" xfId="0" applyNumberFormat="1" applyFont="1" applyFill="1" applyBorder="1" applyAlignment="1">
      <alignment horizontal="right"/>
    </xf>
    <xf numFmtId="0" fontId="7" fillId="2" borderId="32" xfId="14" applyNumberFormat="1" applyFill="1" applyBorder="1" applyProtection="1">
      <alignment horizontal="left" wrapText="1" indent="2"/>
    </xf>
    <xf numFmtId="49" fontId="7" fillId="2" borderId="74" xfId="15" applyNumberFormat="1" applyFill="1" applyBorder="1" applyAlignment="1" applyProtection="1">
      <alignment horizontal="center" shrinkToFit="1"/>
    </xf>
    <xf numFmtId="49" fontId="7" fillId="2" borderId="75" xfId="16" applyNumberFormat="1" applyFill="1" applyBorder="1" applyAlignment="1" applyProtection="1">
      <alignment horizontal="center" shrinkToFit="1"/>
    </xf>
    <xf numFmtId="4" fontId="11" fillId="2" borderId="20" xfId="0" applyNumberFormat="1" applyFont="1" applyFill="1" applyBorder="1" applyAlignment="1">
      <alignment horizontal="right"/>
    </xf>
    <xf numFmtId="49" fontId="12" fillId="2" borderId="0" xfId="0" applyNumberFormat="1" applyFont="1" applyFill="1" applyBorder="1" applyAlignment="1">
      <alignment horizontal="left" wrapText="1"/>
    </xf>
    <xf numFmtId="0" fontId="0" fillId="2" borderId="5" xfId="0" applyFill="1" applyBorder="1"/>
    <xf numFmtId="0" fontId="0" fillId="2" borderId="5" xfId="0" applyFill="1" applyBorder="1" applyAlignment="1">
      <alignment horizontal="center"/>
    </xf>
    <xf numFmtId="49" fontId="2" fillId="2" borderId="35" xfId="0" applyNumberFormat="1" applyFont="1" applyFill="1" applyBorder="1" applyAlignment="1" applyProtection="1">
      <alignment horizontal="center" wrapText="1"/>
    </xf>
    <xf numFmtId="4" fontId="5" fillId="2" borderId="30" xfId="0" applyNumberFormat="1" applyFont="1" applyFill="1" applyBorder="1" applyAlignment="1">
      <alignment horizontal="center"/>
    </xf>
    <xf numFmtId="4" fontId="5" fillId="2" borderId="46" xfId="0" applyNumberFormat="1" applyFont="1" applyFill="1" applyBorder="1" applyAlignment="1" applyProtection="1">
      <alignment horizontal="right"/>
    </xf>
    <xf numFmtId="4" fontId="4" fillId="2" borderId="15" xfId="0" applyNumberFormat="1" applyFont="1" applyFill="1" applyBorder="1" applyAlignment="1" applyProtection="1">
      <alignment horizontal="right"/>
    </xf>
    <xf numFmtId="0" fontId="3" fillId="2" borderId="29" xfId="0" applyFont="1" applyFill="1" applyBorder="1" applyAlignment="1" applyProtection="1">
      <alignment horizontal="right"/>
    </xf>
    <xf numFmtId="0" fontId="3" fillId="2" borderId="30" xfId="0" applyFont="1" applyFill="1" applyBorder="1" applyAlignment="1" applyProtection="1"/>
    <xf numFmtId="4" fontId="2" fillId="2" borderId="24" xfId="0" applyNumberFormat="1" applyFont="1" applyFill="1" applyBorder="1" applyAlignment="1" applyProtection="1">
      <alignment horizontal="right"/>
    </xf>
    <xf numFmtId="0" fontId="3" fillId="2" borderId="37" xfId="0" applyFont="1" applyFill="1" applyBorder="1" applyAlignment="1" applyProtection="1">
      <alignment horizontal="right"/>
    </xf>
    <xf numFmtId="4" fontId="5" fillId="2" borderId="41" xfId="0" applyNumberFormat="1" applyFont="1" applyFill="1" applyBorder="1" applyAlignment="1" applyProtection="1">
      <alignment horizontal="right"/>
    </xf>
    <xf numFmtId="49" fontId="7" fillId="2" borderId="64" xfId="7" applyNumberFormat="1" applyFont="1" applyFill="1" applyBorder="1" applyAlignment="1" applyProtection="1">
      <alignment horizontal="center"/>
    </xf>
    <xf numFmtId="0" fontId="14" fillId="2" borderId="0" xfId="0" applyFont="1" applyFill="1"/>
    <xf numFmtId="4" fontId="4" fillId="2" borderId="32" xfId="0" applyNumberFormat="1" applyFont="1" applyFill="1" applyBorder="1" applyAlignment="1" applyProtection="1">
      <alignment horizontal="right"/>
    </xf>
    <xf numFmtId="0" fontId="3" fillId="2" borderId="29" xfId="0" applyFont="1" applyFill="1" applyBorder="1" applyAlignment="1" applyProtection="1"/>
    <xf numFmtId="4" fontId="2" fillId="2" borderId="23" xfId="0" applyNumberFormat="1" applyFont="1" applyFill="1" applyBorder="1" applyAlignment="1" applyProtection="1">
      <alignment horizontal="right"/>
    </xf>
    <xf numFmtId="4" fontId="2" fillId="2" borderId="32" xfId="0" applyNumberFormat="1" applyFont="1" applyFill="1" applyBorder="1" applyAlignment="1" applyProtection="1">
      <alignment horizontal="right"/>
    </xf>
    <xf numFmtId="4" fontId="5" fillId="2" borderId="44" xfId="0" applyNumberFormat="1" applyFont="1" applyFill="1" applyBorder="1" applyAlignment="1" applyProtection="1">
      <alignment horizontal="right"/>
    </xf>
    <xf numFmtId="0" fontId="0" fillId="2" borderId="0" xfId="0" applyFill="1" applyAlignment="1">
      <alignment horizontal="center"/>
    </xf>
    <xf numFmtId="0" fontId="12" fillId="2" borderId="0" xfId="0" applyFont="1" applyFill="1"/>
    <xf numFmtId="0" fontId="1" fillId="2" borderId="0" xfId="0" applyFont="1" applyFill="1" applyBorder="1" applyAlignment="1" applyProtection="1">
      <alignment horizontal="center"/>
    </xf>
    <xf numFmtId="49" fontId="2" fillId="2" borderId="0" xfId="0" applyNumberFormat="1" applyFont="1" applyFill="1" applyBorder="1" applyAlignment="1" applyProtection="1">
      <alignment horizontal="right"/>
    </xf>
    <xf numFmtId="4" fontId="5" fillId="2" borderId="45" xfId="0" applyNumberFormat="1" applyFont="1" applyFill="1" applyBorder="1" applyAlignment="1" applyProtection="1">
      <alignment horizontal="right"/>
    </xf>
    <xf numFmtId="4" fontId="11" fillId="2" borderId="15" xfId="0" applyNumberFormat="1" applyFont="1" applyFill="1" applyBorder="1" applyAlignment="1" applyProtection="1">
      <alignment horizontal="right"/>
    </xf>
    <xf numFmtId="4" fontId="4" fillId="2" borderId="16" xfId="0" applyNumberFormat="1" applyFont="1" applyFill="1" applyBorder="1" applyAlignment="1" applyProtection="1">
      <alignment horizontal="right"/>
    </xf>
    <xf numFmtId="4" fontId="2" fillId="2" borderId="36" xfId="0" applyNumberFormat="1" applyFont="1" applyFill="1" applyBorder="1" applyAlignment="1" applyProtection="1">
      <alignment horizontal="right"/>
    </xf>
    <xf numFmtId="4" fontId="5" fillId="2" borderId="40" xfId="0" applyNumberFormat="1" applyFont="1" applyFill="1" applyBorder="1" applyAlignment="1" applyProtection="1">
      <alignment horizontal="right"/>
    </xf>
    <xf numFmtId="4" fontId="8" fillId="2" borderId="56" xfId="4" applyNumberFormat="1" applyFont="1" applyFill="1" applyBorder="1" applyAlignment="1" applyProtection="1">
      <alignment horizontal="center"/>
    </xf>
    <xf numFmtId="4" fontId="8" fillId="2" borderId="58" xfId="4" applyNumberFormat="1" applyFont="1" applyFill="1" applyBorder="1" applyAlignment="1" applyProtection="1">
      <alignment horizontal="center"/>
    </xf>
    <xf numFmtId="4" fontId="5" fillId="2" borderId="46" xfId="0" applyNumberFormat="1" applyFont="1" applyFill="1" applyBorder="1" applyAlignment="1">
      <alignment horizontal="center"/>
    </xf>
    <xf numFmtId="4" fontId="8" fillId="2" borderId="68" xfId="12" applyNumberFormat="1" applyFont="1" applyFill="1" applyBorder="1" applyAlignment="1" applyProtection="1">
      <alignment horizontal="center"/>
    </xf>
    <xf numFmtId="4" fontId="7" fillId="2" borderId="68" xfId="12" applyNumberFormat="1" applyFont="1" applyFill="1" applyBorder="1" applyAlignment="1" applyProtection="1">
      <alignment horizontal="center"/>
    </xf>
    <xf numFmtId="4" fontId="7" fillId="2" borderId="69" xfId="12" applyNumberFormat="1" applyFont="1" applyFill="1" applyBorder="1" applyAlignment="1" applyProtection="1">
      <alignment horizontal="center"/>
    </xf>
    <xf numFmtId="4" fontId="8" fillId="2" borderId="69" xfId="12" applyNumberFormat="1" applyFont="1" applyFill="1" applyBorder="1" applyAlignment="1" applyProtection="1">
      <alignment horizontal="center"/>
    </xf>
    <xf numFmtId="4" fontId="5" fillId="2" borderId="13" xfId="0" applyNumberFormat="1" applyFont="1" applyFill="1" applyBorder="1" applyAlignment="1">
      <alignment horizontal="center"/>
    </xf>
    <xf numFmtId="4" fontId="7" fillId="2" borderId="68" xfId="12" applyNumberFormat="1" applyFill="1" applyBorder="1" applyAlignment="1" applyProtection="1">
      <alignment horizontal="center"/>
    </xf>
    <xf numFmtId="4" fontId="7" fillId="2" borderId="69" xfId="12" applyNumberFormat="1" applyFill="1" applyBorder="1" applyAlignment="1" applyProtection="1">
      <alignment horizontal="center"/>
    </xf>
    <xf numFmtId="4" fontId="7" fillId="2" borderId="75" xfId="12" applyNumberFormat="1" applyFill="1" applyBorder="1" applyAlignment="1" applyProtection="1">
      <alignment horizontal="center"/>
    </xf>
    <xf numFmtId="4" fontId="7" fillId="2" borderId="76" xfId="12" applyNumberFormat="1" applyFill="1" applyBorder="1" applyAlignment="1" applyProtection="1">
      <alignment horizontal="center"/>
    </xf>
    <xf numFmtId="0" fontId="12" fillId="2" borderId="0" xfId="0" applyFont="1" applyFill="1" applyAlignment="1">
      <alignment horizontal="center"/>
    </xf>
    <xf numFmtId="0" fontId="0" fillId="2" borderId="0" xfId="0" applyFill="1" applyAlignment="1">
      <alignment horizontal="center"/>
    </xf>
    <xf numFmtId="0" fontId="15" fillId="2" borderId="0" xfId="0" applyFont="1" applyFill="1" applyAlignment="1">
      <alignment horizontal="center"/>
    </xf>
    <xf numFmtId="0" fontId="16" fillId="2" borderId="0" xfId="0" applyFont="1" applyFill="1" applyAlignment="1">
      <alignment horizontal="center"/>
    </xf>
    <xf numFmtId="0" fontId="2" fillId="2" borderId="9"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49" fontId="2" fillId="2" borderId="9" xfId="0" applyNumberFormat="1" applyFont="1" applyFill="1" applyBorder="1" applyAlignment="1" applyProtection="1">
      <alignment horizontal="center" vertical="center" wrapText="1"/>
    </xf>
    <xf numFmtId="49" fontId="2" fillId="2" borderId="12" xfId="0" applyNumberFormat="1" applyFont="1" applyFill="1" applyBorder="1" applyAlignment="1" applyProtection="1">
      <alignment horizontal="center" vertical="center" wrapText="1"/>
    </xf>
    <xf numFmtId="49" fontId="2" fillId="2" borderId="15" xfId="0" applyNumberFormat="1"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49" fontId="2" fillId="2" borderId="10" xfId="0" applyNumberFormat="1" applyFont="1" applyFill="1" applyBorder="1" applyAlignment="1" applyProtection="1">
      <alignment horizontal="center" vertical="center" wrapText="1"/>
    </xf>
    <xf numFmtId="49" fontId="2" fillId="2" borderId="13" xfId="0" applyNumberFormat="1" applyFont="1" applyFill="1" applyBorder="1" applyAlignment="1" applyProtection="1">
      <alignment horizontal="center" vertical="center" wrapText="1"/>
    </xf>
    <xf numFmtId="49" fontId="2" fillId="2" borderId="16" xfId="0" applyNumberFormat="1" applyFont="1" applyFill="1" applyBorder="1" applyAlignment="1" applyProtection="1">
      <alignment horizontal="center" vertical="center" wrapText="1"/>
    </xf>
    <xf numFmtId="0" fontId="2" fillId="2" borderId="0" xfId="0" applyFont="1" applyFill="1" applyBorder="1" applyAlignment="1" applyProtection="1">
      <alignment horizontal="center"/>
    </xf>
    <xf numFmtId="49" fontId="2" fillId="2" borderId="5" xfId="0" applyNumberFormat="1" applyFont="1" applyFill="1" applyBorder="1" applyAlignment="1" applyProtection="1">
      <alignment horizontal="left" wrapText="1"/>
    </xf>
    <xf numFmtId="49" fontId="3" fillId="2" borderId="5" xfId="0" applyNumberFormat="1" applyFont="1" applyFill="1" applyBorder="1" applyAlignment="1" applyProtection="1">
      <alignment wrapText="1"/>
    </xf>
    <xf numFmtId="49" fontId="2" fillId="2" borderId="6" xfId="0" applyNumberFormat="1" applyFont="1" applyFill="1" applyBorder="1" applyAlignment="1" applyProtection="1">
      <alignment horizontal="left" wrapText="1"/>
    </xf>
    <xf numFmtId="0" fontId="1" fillId="2" borderId="0" xfId="0" applyFont="1" applyFill="1" applyBorder="1" applyAlignment="1" applyProtection="1">
      <alignment horizontal="center"/>
    </xf>
    <xf numFmtId="0" fontId="2" fillId="2" borderId="33" xfId="0" applyFont="1" applyFill="1" applyBorder="1" applyAlignment="1" applyProtection="1">
      <alignment horizontal="center" vertical="center" wrapText="1"/>
    </xf>
    <xf numFmtId="0" fontId="2" fillId="2" borderId="34"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49" fontId="2" fillId="2" borderId="9" xfId="0" applyNumberFormat="1" applyFont="1" applyFill="1" applyBorder="1" applyAlignment="1" applyProtection="1">
      <alignment horizontal="center" vertical="center"/>
    </xf>
    <xf numFmtId="49" fontId="2" fillId="2" borderId="12" xfId="0" applyNumberFormat="1" applyFont="1" applyFill="1" applyBorder="1" applyAlignment="1" applyProtection="1">
      <alignment horizontal="center" vertical="center"/>
    </xf>
    <xf numFmtId="4" fontId="11" fillId="2" borderId="30" xfId="0" applyNumberFormat="1" applyFont="1" applyFill="1" applyBorder="1" applyAlignment="1">
      <alignment horizontal="center"/>
    </xf>
    <xf numFmtId="4" fontId="11" fillId="2" borderId="16" xfId="0" applyNumberFormat="1" applyFont="1" applyFill="1" applyBorder="1" applyAlignment="1">
      <alignment horizontal="center"/>
    </xf>
    <xf numFmtId="49" fontId="2" fillId="2" borderId="0" xfId="0" applyNumberFormat="1" applyFont="1" applyFill="1" applyBorder="1" applyAlignment="1" applyProtection="1">
      <alignment horizontal="right"/>
    </xf>
    <xf numFmtId="0" fontId="6" fillId="2" borderId="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2" xfId="0" applyFont="1" applyFill="1" applyBorder="1" applyAlignment="1">
      <alignment horizontal="center" vertical="center" wrapText="1"/>
    </xf>
    <xf numFmtId="49" fontId="6" fillId="2" borderId="9" xfId="0" applyNumberFormat="1" applyFont="1" applyFill="1" applyBorder="1" applyAlignment="1">
      <alignment horizontal="center" vertical="center" wrapText="1"/>
    </xf>
    <xf numFmtId="49" fontId="6" fillId="2" borderId="12" xfId="0" applyNumberFormat="1" applyFont="1" applyFill="1" applyBorder="1" applyAlignment="1">
      <alignment horizontal="center" vertical="center" wrapText="1"/>
    </xf>
    <xf numFmtId="49" fontId="6" fillId="2" borderId="15" xfId="0" applyNumberFormat="1" applyFont="1" applyFill="1" applyBorder="1" applyAlignment="1">
      <alignment horizontal="center" vertical="center" wrapText="1"/>
    </xf>
    <xf numFmtId="49" fontId="6" fillId="2" borderId="10" xfId="0" applyNumberFormat="1" applyFont="1" applyFill="1" applyBorder="1" applyAlignment="1">
      <alignment horizontal="center" vertical="center" wrapText="1"/>
    </xf>
    <xf numFmtId="49" fontId="6" fillId="2" borderId="13"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wrapText="1"/>
    </xf>
    <xf numFmtId="4" fontId="5" fillId="2" borderId="30" xfId="0" applyNumberFormat="1" applyFont="1" applyFill="1" applyBorder="1" applyAlignment="1">
      <alignment horizontal="center"/>
    </xf>
    <xf numFmtId="4" fontId="5" fillId="2" borderId="16" xfId="0" applyNumberFormat="1" applyFont="1" applyFill="1" applyBorder="1" applyAlignment="1">
      <alignment horizontal="center"/>
    </xf>
  </cellXfs>
  <cellStyles count="17">
    <cellStyle name="xl103" xfId="11"/>
    <cellStyle name="xl105" xfId="12"/>
    <cellStyle name="xl119" xfId="5"/>
    <cellStyle name="xl120" xfId="9"/>
    <cellStyle name="xl121" xfId="13"/>
    <cellStyle name="xl123" xfId="14"/>
    <cellStyle name="xl126" xfId="10"/>
    <cellStyle name="xl127" xfId="15"/>
    <cellStyle name="xl128" xfId="16"/>
    <cellStyle name="xl133" xfId="8"/>
    <cellStyle name="xl42" xfId="2"/>
    <cellStyle name="xl43" xfId="6"/>
    <cellStyle name="xl50" xfId="3"/>
    <cellStyle name="xl51" xfId="7"/>
    <cellStyle name="xl56" xfId="4"/>
    <cellStyle name="xl89" xfId="1"/>
    <cellStyle name="Обычный" xfId="0" builtinId="0"/>
  </cellStyles>
  <dxfs count="3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8"/>
  <sheetViews>
    <sheetView showGridLines="0" topLeftCell="A180" zoomScaleNormal="100" workbookViewId="0">
      <selection activeCell="E186" sqref="E186"/>
    </sheetView>
  </sheetViews>
  <sheetFormatPr defaultRowHeight="12.75" customHeight="1" x14ac:dyDescent="0.2"/>
  <cols>
    <col min="1" max="1" width="43.7109375" style="17" customWidth="1"/>
    <col min="2" max="2" width="6.140625" style="17" customWidth="1"/>
    <col min="3" max="3" width="22.42578125" style="17" customWidth="1"/>
    <col min="4" max="4" width="21" style="17" customWidth="1"/>
    <col min="5" max="6" width="18.7109375" style="17" customWidth="1"/>
    <col min="7" max="7" width="9.140625" style="17"/>
    <col min="8" max="8" width="12.7109375" style="17" bestFit="1" customWidth="1"/>
    <col min="9" max="9" width="9.140625" style="17"/>
    <col min="10" max="10" width="12.7109375" style="17" bestFit="1" customWidth="1"/>
    <col min="11" max="16384" width="9.140625" style="17"/>
  </cols>
  <sheetData>
    <row r="1" spans="1:6" ht="12.75" customHeight="1" x14ac:dyDescent="0.25">
      <c r="E1" s="168"/>
      <c r="F1" s="168"/>
    </row>
    <row r="2" spans="1:6" ht="16.5" customHeight="1" x14ac:dyDescent="0.2">
      <c r="A2" s="169" t="s">
        <v>0</v>
      </c>
      <c r="B2" s="169"/>
      <c r="C2" s="169"/>
      <c r="D2" s="169"/>
      <c r="E2" s="169"/>
      <c r="F2" s="145"/>
    </row>
    <row r="3" spans="1:6" ht="16.5" customHeight="1" x14ac:dyDescent="0.2">
      <c r="A3" s="145"/>
      <c r="B3" s="145"/>
      <c r="C3" s="145"/>
      <c r="D3" s="145"/>
      <c r="E3" s="145"/>
      <c r="F3" s="145"/>
    </row>
    <row r="4" spans="1:6" ht="16.5" customHeight="1" thickBot="1" x14ac:dyDescent="0.25">
      <c r="A4" s="166" t="s">
        <v>959</v>
      </c>
      <c r="B4" s="167"/>
      <c r="C4" s="167"/>
      <c r="D4" s="167"/>
      <c r="E4" s="15"/>
      <c r="F4" s="16" t="s">
        <v>1</v>
      </c>
    </row>
    <row r="5" spans="1:6" x14ac:dyDescent="0.2">
      <c r="A5" s="18"/>
      <c r="B5" s="18"/>
      <c r="C5" s="18"/>
      <c r="D5" s="18"/>
      <c r="E5" s="148" t="s">
        <v>2</v>
      </c>
      <c r="F5" s="19" t="s">
        <v>3</v>
      </c>
    </row>
    <row r="6" spans="1:6" x14ac:dyDescent="0.2">
      <c r="A6" s="182"/>
      <c r="B6" s="182"/>
      <c r="C6" s="182"/>
      <c r="D6" s="182"/>
      <c r="E6" s="15" t="s">
        <v>4</v>
      </c>
      <c r="F6" s="20">
        <v>43435</v>
      </c>
    </row>
    <row r="7" spans="1:6" x14ac:dyDescent="0.2">
      <c r="A7" s="21"/>
      <c r="B7" s="21"/>
      <c r="C7" s="21"/>
      <c r="D7" s="21"/>
      <c r="E7" s="15" t="s">
        <v>6</v>
      </c>
      <c r="F7" s="22" t="s">
        <v>16</v>
      </c>
    </row>
    <row r="8" spans="1:6" ht="27.75" customHeight="1" x14ac:dyDescent="0.2">
      <c r="A8" s="23" t="s">
        <v>7</v>
      </c>
      <c r="B8" s="183" t="s">
        <v>13</v>
      </c>
      <c r="C8" s="184"/>
      <c r="D8" s="184"/>
      <c r="E8" s="15" t="s">
        <v>8</v>
      </c>
      <c r="F8" s="22" t="s">
        <v>17</v>
      </c>
    </row>
    <row r="9" spans="1:6" x14ac:dyDescent="0.2">
      <c r="A9" s="23" t="s">
        <v>9</v>
      </c>
      <c r="B9" s="185" t="s">
        <v>14</v>
      </c>
      <c r="C9" s="185"/>
      <c r="D9" s="185"/>
      <c r="E9" s="15" t="s">
        <v>10</v>
      </c>
      <c r="F9" s="24" t="s">
        <v>18</v>
      </c>
    </row>
    <row r="10" spans="1:6" x14ac:dyDescent="0.2">
      <c r="A10" s="23" t="s">
        <v>951</v>
      </c>
      <c r="B10" s="23"/>
      <c r="C10" s="23"/>
      <c r="D10" s="25"/>
      <c r="E10" s="15"/>
      <c r="F10" s="26"/>
    </row>
    <row r="11" spans="1:6" ht="13.5" thickBot="1" x14ac:dyDescent="0.25">
      <c r="A11" s="23" t="s">
        <v>15</v>
      </c>
      <c r="B11" s="23"/>
      <c r="C11" s="27"/>
      <c r="D11" s="25"/>
      <c r="E11" s="15" t="s">
        <v>11</v>
      </c>
      <c r="F11" s="28" t="s">
        <v>12</v>
      </c>
    </row>
    <row r="12" spans="1:6" ht="20.25" customHeight="1" thickBot="1" x14ac:dyDescent="0.3">
      <c r="A12" s="186" t="s">
        <v>19</v>
      </c>
      <c r="B12" s="186"/>
      <c r="C12" s="186"/>
      <c r="D12" s="186"/>
      <c r="E12" s="147"/>
      <c r="F12" s="29"/>
    </row>
    <row r="13" spans="1:6" ht="4.1500000000000004" customHeight="1" x14ac:dyDescent="0.2">
      <c r="A13" s="176" t="s">
        <v>20</v>
      </c>
      <c r="B13" s="170" t="s">
        <v>21</v>
      </c>
      <c r="C13" s="170" t="s">
        <v>22</v>
      </c>
      <c r="D13" s="173" t="s">
        <v>23</v>
      </c>
      <c r="E13" s="173" t="s">
        <v>24</v>
      </c>
      <c r="F13" s="179" t="s">
        <v>25</v>
      </c>
    </row>
    <row r="14" spans="1:6" ht="3.6" customHeight="1" x14ac:dyDescent="0.2">
      <c r="A14" s="177"/>
      <c r="B14" s="171"/>
      <c r="C14" s="171"/>
      <c r="D14" s="174"/>
      <c r="E14" s="174"/>
      <c r="F14" s="180"/>
    </row>
    <row r="15" spans="1:6" ht="3" customHeight="1" x14ac:dyDescent="0.2">
      <c r="A15" s="177"/>
      <c r="B15" s="171"/>
      <c r="C15" s="171"/>
      <c r="D15" s="174"/>
      <c r="E15" s="174"/>
      <c r="F15" s="180"/>
    </row>
    <row r="16" spans="1:6" ht="3" customHeight="1" x14ac:dyDescent="0.2">
      <c r="A16" s="177"/>
      <c r="B16" s="171"/>
      <c r="C16" s="171"/>
      <c r="D16" s="174"/>
      <c r="E16" s="174"/>
      <c r="F16" s="180"/>
    </row>
    <row r="17" spans="1:6" ht="3" customHeight="1" x14ac:dyDescent="0.2">
      <c r="A17" s="177"/>
      <c r="B17" s="171"/>
      <c r="C17" s="171"/>
      <c r="D17" s="174"/>
      <c r="E17" s="174"/>
      <c r="F17" s="180"/>
    </row>
    <row r="18" spans="1:6" ht="3" customHeight="1" x14ac:dyDescent="0.2">
      <c r="A18" s="177"/>
      <c r="B18" s="171"/>
      <c r="C18" s="171"/>
      <c r="D18" s="174"/>
      <c r="E18" s="174"/>
      <c r="F18" s="180"/>
    </row>
    <row r="19" spans="1:6" ht="23.45" customHeight="1" x14ac:dyDescent="0.2">
      <c r="A19" s="178"/>
      <c r="B19" s="172"/>
      <c r="C19" s="172"/>
      <c r="D19" s="175"/>
      <c r="E19" s="175"/>
      <c r="F19" s="181"/>
    </row>
    <row r="20" spans="1:6" ht="12.6" customHeight="1" thickBot="1" x14ac:dyDescent="0.25">
      <c r="A20" s="30">
        <v>1</v>
      </c>
      <c r="B20" s="31">
        <v>2</v>
      </c>
      <c r="C20" s="32">
        <v>3</v>
      </c>
      <c r="D20" s="33" t="s">
        <v>26</v>
      </c>
      <c r="E20" s="34" t="s">
        <v>27</v>
      </c>
      <c r="F20" s="35" t="s">
        <v>28</v>
      </c>
    </row>
    <row r="21" spans="1:6" ht="12.75" customHeight="1" x14ac:dyDescent="0.2">
      <c r="A21" s="36" t="s">
        <v>29</v>
      </c>
      <c r="B21" s="37" t="s">
        <v>30</v>
      </c>
      <c r="C21" s="38" t="s">
        <v>31</v>
      </c>
      <c r="D21" s="144">
        <v>611802703.85000002</v>
      </c>
      <c r="E21" s="149">
        <v>549505848.37</v>
      </c>
      <c r="F21" s="131">
        <f>IF(OR(D21="-",IF(E21="-",0,E21)&gt;=IF(D21="-",0,D21)),"-",IF(D21="-",0,D21)-IF(E21="-",0,E21))</f>
        <v>62296855.480000019</v>
      </c>
    </row>
    <row r="22" spans="1:6" ht="12.75" customHeight="1" x14ac:dyDescent="0.2">
      <c r="A22" s="39" t="s">
        <v>32</v>
      </c>
      <c r="B22" s="40"/>
      <c r="C22" s="41"/>
      <c r="D22" s="42"/>
      <c r="E22" s="42"/>
      <c r="F22" s="43"/>
    </row>
    <row r="23" spans="1:6" ht="12.75" customHeight="1" x14ac:dyDescent="0.2">
      <c r="A23" s="10" t="s">
        <v>33</v>
      </c>
      <c r="B23" s="8" t="s">
        <v>30</v>
      </c>
      <c r="C23" s="9" t="s">
        <v>34</v>
      </c>
      <c r="D23" s="44" t="s">
        <v>822</v>
      </c>
      <c r="E23" s="44">
        <v>186081557.58000001</v>
      </c>
      <c r="F23" s="13" t="s">
        <v>822</v>
      </c>
    </row>
    <row r="24" spans="1:6" ht="12.75" customHeight="1" x14ac:dyDescent="0.2">
      <c r="A24" s="10" t="s">
        <v>35</v>
      </c>
      <c r="B24" s="8" t="s">
        <v>30</v>
      </c>
      <c r="C24" s="9" t="s">
        <v>36</v>
      </c>
      <c r="D24" s="44" t="s">
        <v>822</v>
      </c>
      <c r="E24" s="44">
        <v>130067325.62</v>
      </c>
      <c r="F24" s="13" t="s">
        <v>822</v>
      </c>
    </row>
    <row r="25" spans="1:6" x14ac:dyDescent="0.2">
      <c r="A25" s="5" t="s">
        <v>37</v>
      </c>
      <c r="B25" s="6" t="s">
        <v>30</v>
      </c>
      <c r="C25" s="4" t="s">
        <v>38</v>
      </c>
      <c r="D25" s="11" t="s">
        <v>822</v>
      </c>
      <c r="E25" s="11">
        <v>130067325.62</v>
      </c>
      <c r="F25" s="13" t="s">
        <v>822</v>
      </c>
    </row>
    <row r="26" spans="1:6" ht="67.5" x14ac:dyDescent="0.2">
      <c r="A26" s="5" t="s">
        <v>823</v>
      </c>
      <c r="B26" s="6" t="s">
        <v>30</v>
      </c>
      <c r="C26" s="4" t="s">
        <v>39</v>
      </c>
      <c r="D26" s="11" t="s">
        <v>822</v>
      </c>
      <c r="E26" s="11">
        <v>129534690.56</v>
      </c>
      <c r="F26" s="13" t="s">
        <v>822</v>
      </c>
    </row>
    <row r="27" spans="1:6" ht="90" x14ac:dyDescent="0.2">
      <c r="A27" s="12" t="s">
        <v>40</v>
      </c>
      <c r="B27" s="6" t="s">
        <v>30</v>
      </c>
      <c r="C27" s="4" t="s">
        <v>41</v>
      </c>
      <c r="D27" s="11" t="s">
        <v>42</v>
      </c>
      <c r="E27" s="11">
        <v>128857020.34999999</v>
      </c>
      <c r="F27" s="13" t="str">
        <f t="shared" ref="F27:F131" si="0">IF(OR(D27="-",IF(E27="-",0,E27)&gt;=IF(D27="-",0,D27)),"-",IF(D27="-",0,D27)-IF(E27="-",0,E27))</f>
        <v>-</v>
      </c>
    </row>
    <row r="28" spans="1:6" ht="67.5" x14ac:dyDescent="0.2">
      <c r="A28" s="12" t="s">
        <v>43</v>
      </c>
      <c r="B28" s="6" t="s">
        <v>30</v>
      </c>
      <c r="C28" s="4" t="s">
        <v>44</v>
      </c>
      <c r="D28" s="11" t="s">
        <v>42</v>
      </c>
      <c r="E28" s="11">
        <v>464326.08</v>
      </c>
      <c r="F28" s="13" t="str">
        <f t="shared" si="0"/>
        <v>-</v>
      </c>
    </row>
    <row r="29" spans="1:6" ht="90" x14ac:dyDescent="0.2">
      <c r="A29" s="12" t="s">
        <v>45</v>
      </c>
      <c r="B29" s="6" t="s">
        <v>30</v>
      </c>
      <c r="C29" s="4" t="s">
        <v>46</v>
      </c>
      <c r="D29" s="11" t="s">
        <v>42</v>
      </c>
      <c r="E29" s="11">
        <v>213344.13</v>
      </c>
      <c r="F29" s="13" t="str">
        <f t="shared" si="0"/>
        <v>-</v>
      </c>
    </row>
    <row r="30" spans="1:6" ht="101.25" x14ac:dyDescent="0.2">
      <c r="A30" s="12" t="s">
        <v>47</v>
      </c>
      <c r="B30" s="6" t="s">
        <v>30</v>
      </c>
      <c r="C30" s="4" t="s">
        <v>48</v>
      </c>
      <c r="D30" s="11" t="s">
        <v>42</v>
      </c>
      <c r="E30" s="11">
        <v>43973.83</v>
      </c>
      <c r="F30" s="13" t="str">
        <f t="shared" si="0"/>
        <v>-</v>
      </c>
    </row>
    <row r="31" spans="1:6" ht="123.75" x14ac:dyDescent="0.2">
      <c r="A31" s="12" t="s">
        <v>49</v>
      </c>
      <c r="B31" s="6" t="s">
        <v>30</v>
      </c>
      <c r="C31" s="4" t="s">
        <v>50</v>
      </c>
      <c r="D31" s="11" t="s">
        <v>42</v>
      </c>
      <c r="E31" s="11">
        <v>36739.39</v>
      </c>
      <c r="F31" s="13" t="str">
        <f t="shared" si="0"/>
        <v>-</v>
      </c>
    </row>
    <row r="32" spans="1:6" ht="112.5" x14ac:dyDescent="0.2">
      <c r="A32" s="12" t="s">
        <v>51</v>
      </c>
      <c r="B32" s="6" t="s">
        <v>30</v>
      </c>
      <c r="C32" s="4" t="s">
        <v>52</v>
      </c>
      <c r="D32" s="11" t="s">
        <v>42</v>
      </c>
      <c r="E32" s="11">
        <v>6026.82</v>
      </c>
      <c r="F32" s="13" t="str">
        <f t="shared" si="0"/>
        <v>-</v>
      </c>
    </row>
    <row r="33" spans="1:6" ht="123.75" x14ac:dyDescent="0.2">
      <c r="A33" s="12" t="s">
        <v>53</v>
      </c>
      <c r="B33" s="6" t="s">
        <v>30</v>
      </c>
      <c r="C33" s="4" t="s">
        <v>54</v>
      </c>
      <c r="D33" s="11" t="s">
        <v>42</v>
      </c>
      <c r="E33" s="11">
        <v>1207.6199999999999</v>
      </c>
      <c r="F33" s="13" t="str">
        <f t="shared" si="0"/>
        <v>-</v>
      </c>
    </row>
    <row r="34" spans="1:6" ht="33.75" x14ac:dyDescent="0.2">
      <c r="A34" s="5" t="s">
        <v>55</v>
      </c>
      <c r="B34" s="6" t="s">
        <v>30</v>
      </c>
      <c r="C34" s="4" t="s">
        <v>56</v>
      </c>
      <c r="D34" s="11" t="s">
        <v>42</v>
      </c>
      <c r="E34" s="11">
        <v>488661.23</v>
      </c>
      <c r="F34" s="13" t="str">
        <f t="shared" si="0"/>
        <v>-</v>
      </c>
    </row>
    <row r="35" spans="1:6" ht="67.5" x14ac:dyDescent="0.2">
      <c r="A35" s="5" t="s">
        <v>57</v>
      </c>
      <c r="B35" s="6" t="s">
        <v>30</v>
      </c>
      <c r="C35" s="4" t="s">
        <v>58</v>
      </c>
      <c r="D35" s="11" t="s">
        <v>42</v>
      </c>
      <c r="E35" s="11">
        <v>478869.89</v>
      </c>
      <c r="F35" s="13" t="str">
        <f t="shared" si="0"/>
        <v>-</v>
      </c>
    </row>
    <row r="36" spans="1:6" ht="45" x14ac:dyDescent="0.2">
      <c r="A36" s="5" t="s">
        <v>59</v>
      </c>
      <c r="B36" s="6" t="s">
        <v>30</v>
      </c>
      <c r="C36" s="4" t="s">
        <v>60</v>
      </c>
      <c r="D36" s="11" t="s">
        <v>42</v>
      </c>
      <c r="E36" s="11">
        <v>3253.61</v>
      </c>
      <c r="F36" s="13" t="str">
        <f t="shared" si="0"/>
        <v>-</v>
      </c>
    </row>
    <row r="37" spans="1:6" ht="67.5" x14ac:dyDescent="0.2">
      <c r="A37" s="5" t="s">
        <v>61</v>
      </c>
      <c r="B37" s="6" t="s">
        <v>30</v>
      </c>
      <c r="C37" s="4" t="s">
        <v>62</v>
      </c>
      <c r="D37" s="11" t="s">
        <v>42</v>
      </c>
      <c r="E37" s="11">
        <v>6695.23</v>
      </c>
      <c r="F37" s="13" t="str">
        <f t="shared" si="0"/>
        <v>-</v>
      </c>
    </row>
    <row r="38" spans="1:6" ht="45" x14ac:dyDescent="0.2">
      <c r="A38" s="5" t="s">
        <v>63</v>
      </c>
      <c r="B38" s="6" t="s">
        <v>30</v>
      </c>
      <c r="C38" s="4" t="s">
        <v>64</v>
      </c>
      <c r="D38" s="11" t="s">
        <v>42</v>
      </c>
      <c r="E38" s="11">
        <v>-157.5</v>
      </c>
      <c r="F38" s="13" t="str">
        <f t="shared" si="0"/>
        <v>-</v>
      </c>
    </row>
    <row r="39" spans="1:6" ht="33.75" x14ac:dyDescent="0.2">
      <c r="A39" s="10" t="s">
        <v>65</v>
      </c>
      <c r="B39" s="8" t="s">
        <v>30</v>
      </c>
      <c r="C39" s="9" t="s">
        <v>66</v>
      </c>
      <c r="D39" s="11" t="s">
        <v>42</v>
      </c>
      <c r="E39" s="44">
        <v>5270713.26</v>
      </c>
      <c r="F39" s="45" t="str">
        <f t="shared" si="0"/>
        <v>-</v>
      </c>
    </row>
    <row r="40" spans="1:6" ht="22.5" x14ac:dyDescent="0.2">
      <c r="A40" s="5" t="s">
        <v>67</v>
      </c>
      <c r="B40" s="6" t="s">
        <v>30</v>
      </c>
      <c r="C40" s="4" t="s">
        <v>68</v>
      </c>
      <c r="D40" s="11" t="s">
        <v>42</v>
      </c>
      <c r="E40" s="11">
        <v>5270713.26</v>
      </c>
      <c r="F40" s="13" t="str">
        <f t="shared" si="0"/>
        <v>-</v>
      </c>
    </row>
    <row r="41" spans="1:6" ht="67.5" x14ac:dyDescent="0.2">
      <c r="A41" s="5" t="s">
        <v>69</v>
      </c>
      <c r="B41" s="6" t="s">
        <v>30</v>
      </c>
      <c r="C41" s="4" t="s">
        <v>70</v>
      </c>
      <c r="D41" s="11" t="s">
        <v>42</v>
      </c>
      <c r="E41" s="11">
        <v>2343078.8199999998</v>
      </c>
      <c r="F41" s="13" t="str">
        <f t="shared" si="0"/>
        <v>-</v>
      </c>
    </row>
    <row r="42" spans="1:6" ht="78.75" x14ac:dyDescent="0.2">
      <c r="A42" s="12" t="s">
        <v>71</v>
      </c>
      <c r="B42" s="6" t="s">
        <v>30</v>
      </c>
      <c r="C42" s="4" t="s">
        <v>72</v>
      </c>
      <c r="D42" s="11" t="s">
        <v>42</v>
      </c>
      <c r="E42" s="11">
        <v>22240.15</v>
      </c>
      <c r="F42" s="13" t="str">
        <f t="shared" si="0"/>
        <v>-</v>
      </c>
    </row>
    <row r="43" spans="1:6" ht="67.5" x14ac:dyDescent="0.2">
      <c r="A43" s="5" t="s">
        <v>73</v>
      </c>
      <c r="B43" s="6" t="s">
        <v>30</v>
      </c>
      <c r="C43" s="4" t="s">
        <v>74</v>
      </c>
      <c r="D43" s="11" t="s">
        <v>42</v>
      </c>
      <c r="E43" s="11">
        <v>3428136.43</v>
      </c>
      <c r="F43" s="13" t="str">
        <f t="shared" si="0"/>
        <v>-</v>
      </c>
    </row>
    <row r="44" spans="1:6" ht="67.5" x14ac:dyDescent="0.2">
      <c r="A44" s="5" t="s">
        <v>75</v>
      </c>
      <c r="B44" s="6" t="s">
        <v>30</v>
      </c>
      <c r="C44" s="4" t="s">
        <v>76</v>
      </c>
      <c r="D44" s="11" t="s">
        <v>42</v>
      </c>
      <c r="E44" s="11">
        <v>-522742.14</v>
      </c>
      <c r="F44" s="13" t="str">
        <f t="shared" si="0"/>
        <v>-</v>
      </c>
    </row>
    <row r="45" spans="1:6" x14ac:dyDescent="0.2">
      <c r="A45" s="10" t="s">
        <v>77</v>
      </c>
      <c r="B45" s="8" t="s">
        <v>30</v>
      </c>
      <c r="C45" s="9" t="s">
        <v>78</v>
      </c>
      <c r="D45" s="11" t="s">
        <v>42</v>
      </c>
      <c r="E45" s="44">
        <v>10248630.689999999</v>
      </c>
      <c r="F45" s="45" t="str">
        <f t="shared" si="0"/>
        <v>-</v>
      </c>
    </row>
    <row r="46" spans="1:6" ht="22.5" x14ac:dyDescent="0.2">
      <c r="A46" s="5" t="s">
        <v>79</v>
      </c>
      <c r="B46" s="6" t="s">
        <v>30</v>
      </c>
      <c r="C46" s="4" t="s">
        <v>80</v>
      </c>
      <c r="D46" s="11" t="s">
        <v>42</v>
      </c>
      <c r="E46" s="11">
        <v>3381279.67</v>
      </c>
      <c r="F46" s="13" t="str">
        <f t="shared" si="0"/>
        <v>-</v>
      </c>
    </row>
    <row r="47" spans="1:6" ht="22.5" x14ac:dyDescent="0.2">
      <c r="A47" s="5" t="s">
        <v>81</v>
      </c>
      <c r="B47" s="6" t="s">
        <v>30</v>
      </c>
      <c r="C47" s="4" t="s">
        <v>82</v>
      </c>
      <c r="D47" s="11" t="s">
        <v>42</v>
      </c>
      <c r="E47" s="11">
        <v>2838310.79</v>
      </c>
      <c r="F47" s="13" t="str">
        <f t="shared" si="0"/>
        <v>-</v>
      </c>
    </row>
    <row r="48" spans="1:6" ht="22.5" x14ac:dyDescent="0.2">
      <c r="A48" s="5" t="s">
        <v>81</v>
      </c>
      <c r="B48" s="6" t="s">
        <v>30</v>
      </c>
      <c r="C48" s="4" t="s">
        <v>83</v>
      </c>
      <c r="D48" s="11" t="s">
        <v>42</v>
      </c>
      <c r="E48" s="11">
        <v>2838310.79</v>
      </c>
      <c r="F48" s="13" t="str">
        <f t="shared" si="0"/>
        <v>-</v>
      </c>
    </row>
    <row r="49" spans="1:8" ht="56.25" x14ac:dyDescent="0.2">
      <c r="A49" s="5" t="s">
        <v>891</v>
      </c>
      <c r="B49" s="6" t="s">
        <v>30</v>
      </c>
      <c r="C49" s="4" t="s">
        <v>888</v>
      </c>
      <c r="D49" s="11" t="s">
        <v>42</v>
      </c>
      <c r="E49" s="11">
        <v>2738748.31</v>
      </c>
      <c r="F49" s="13" t="str">
        <f t="shared" ref="F49:F51" si="1">IF(OR(D49="-",IF(E49="-",0,E49)&gt;=IF(D49="-",0,D49)),"-",IF(D49="-",0,D49)-IF(E49="-",0,E49))</f>
        <v>-</v>
      </c>
    </row>
    <row r="50" spans="1:8" ht="33.75" x14ac:dyDescent="0.2">
      <c r="A50" s="5" t="s">
        <v>892</v>
      </c>
      <c r="B50" s="6" t="s">
        <v>30</v>
      </c>
      <c r="C50" s="4" t="s">
        <v>889</v>
      </c>
      <c r="D50" s="11" t="s">
        <v>42</v>
      </c>
      <c r="E50" s="11">
        <v>98767.44</v>
      </c>
      <c r="F50" s="13" t="str">
        <f t="shared" si="1"/>
        <v>-</v>
      </c>
    </row>
    <row r="51" spans="1:8" ht="56.25" x14ac:dyDescent="0.2">
      <c r="A51" s="5" t="s">
        <v>893</v>
      </c>
      <c r="B51" s="6" t="s">
        <v>30</v>
      </c>
      <c r="C51" s="4" t="s">
        <v>890</v>
      </c>
      <c r="D51" s="11" t="s">
        <v>42</v>
      </c>
      <c r="E51" s="11">
        <v>795.04</v>
      </c>
      <c r="F51" s="13" t="str">
        <f t="shared" si="1"/>
        <v>-</v>
      </c>
    </row>
    <row r="52" spans="1:8" ht="33.75" x14ac:dyDescent="0.2">
      <c r="A52" s="5" t="s">
        <v>84</v>
      </c>
      <c r="B52" s="6" t="s">
        <v>30</v>
      </c>
      <c r="C52" s="4" t="s">
        <v>85</v>
      </c>
      <c r="D52" s="11" t="s">
        <v>42</v>
      </c>
      <c r="E52" s="11">
        <v>542968.88</v>
      </c>
      <c r="F52" s="13" t="str">
        <f t="shared" si="0"/>
        <v>-</v>
      </c>
    </row>
    <row r="53" spans="1:8" ht="56.25" x14ac:dyDescent="0.2">
      <c r="A53" s="5" t="s">
        <v>86</v>
      </c>
      <c r="B53" s="6" t="s">
        <v>30</v>
      </c>
      <c r="C53" s="4" t="s">
        <v>87</v>
      </c>
      <c r="D53" s="11" t="s">
        <v>42</v>
      </c>
      <c r="E53" s="11">
        <v>542968.88</v>
      </c>
      <c r="F53" s="13" t="str">
        <f t="shared" si="0"/>
        <v>-</v>
      </c>
    </row>
    <row r="54" spans="1:8" ht="90" x14ac:dyDescent="0.2">
      <c r="A54" s="5" t="s">
        <v>824</v>
      </c>
      <c r="B54" s="6" t="s">
        <v>30</v>
      </c>
      <c r="C54" s="4" t="s">
        <v>825</v>
      </c>
      <c r="D54" s="11" t="s">
        <v>42</v>
      </c>
      <c r="E54" s="11">
        <v>521112.62</v>
      </c>
      <c r="F54" s="13" t="str">
        <f t="shared" si="0"/>
        <v>-</v>
      </c>
    </row>
    <row r="55" spans="1:8" ht="67.5" x14ac:dyDescent="0.2">
      <c r="A55" s="5" t="s">
        <v>826</v>
      </c>
      <c r="B55" s="6" t="s">
        <v>30</v>
      </c>
      <c r="C55" s="4" t="s">
        <v>827</v>
      </c>
      <c r="D55" s="11" t="s">
        <v>42</v>
      </c>
      <c r="E55" s="11">
        <v>21194.53</v>
      </c>
      <c r="F55" s="13" t="str">
        <f t="shared" si="0"/>
        <v>-</v>
      </c>
    </row>
    <row r="56" spans="1:8" ht="78.75" x14ac:dyDescent="0.2">
      <c r="A56" s="5" t="s">
        <v>828</v>
      </c>
      <c r="B56" s="6" t="s">
        <v>30</v>
      </c>
      <c r="C56" s="4" t="s">
        <v>829</v>
      </c>
      <c r="D56" s="11" t="s">
        <v>42</v>
      </c>
      <c r="E56" s="11">
        <v>661.73</v>
      </c>
      <c r="F56" s="13" t="str">
        <f t="shared" si="0"/>
        <v>-</v>
      </c>
    </row>
    <row r="57" spans="1:8" ht="22.5" x14ac:dyDescent="0.2">
      <c r="A57" s="5" t="s">
        <v>88</v>
      </c>
      <c r="B57" s="6" t="s">
        <v>30</v>
      </c>
      <c r="C57" s="4" t="s">
        <v>89</v>
      </c>
      <c r="D57" s="11" t="s">
        <v>42</v>
      </c>
      <c r="E57" s="11">
        <v>6795087.7199999997</v>
      </c>
      <c r="F57" s="13" t="str">
        <f t="shared" si="0"/>
        <v>-</v>
      </c>
    </row>
    <row r="58" spans="1:8" ht="22.5" x14ac:dyDescent="0.2">
      <c r="A58" s="5" t="s">
        <v>88</v>
      </c>
      <c r="B58" s="6" t="s">
        <v>30</v>
      </c>
      <c r="C58" s="4" t="s">
        <v>90</v>
      </c>
      <c r="D58" s="11" t="s">
        <v>42</v>
      </c>
      <c r="E58" s="11">
        <v>6794731.9299999997</v>
      </c>
      <c r="F58" s="13" t="str">
        <f t="shared" si="0"/>
        <v>-</v>
      </c>
    </row>
    <row r="59" spans="1:8" ht="45" x14ac:dyDescent="0.2">
      <c r="A59" s="5" t="s">
        <v>91</v>
      </c>
      <c r="B59" s="6" t="s">
        <v>30</v>
      </c>
      <c r="C59" s="4" t="s">
        <v>92</v>
      </c>
      <c r="D59" s="11" t="s">
        <v>42</v>
      </c>
      <c r="E59" s="11">
        <v>6733473.8099999996</v>
      </c>
      <c r="F59" s="13" t="str">
        <f t="shared" si="0"/>
        <v>-</v>
      </c>
    </row>
    <row r="60" spans="1:8" ht="33.75" x14ac:dyDescent="0.2">
      <c r="A60" s="5" t="s">
        <v>93</v>
      </c>
      <c r="B60" s="6" t="s">
        <v>30</v>
      </c>
      <c r="C60" s="4" t="s">
        <v>94</v>
      </c>
      <c r="D60" s="11" t="s">
        <v>42</v>
      </c>
      <c r="E60" s="11">
        <v>32072.21</v>
      </c>
      <c r="F60" s="13" t="str">
        <f t="shared" si="0"/>
        <v>-</v>
      </c>
    </row>
    <row r="61" spans="1:8" ht="45" x14ac:dyDescent="0.2">
      <c r="A61" s="5" t="s">
        <v>95</v>
      </c>
      <c r="B61" s="6" t="s">
        <v>30</v>
      </c>
      <c r="C61" s="4" t="s">
        <v>96</v>
      </c>
      <c r="D61" s="11" t="s">
        <v>42</v>
      </c>
      <c r="E61" s="11">
        <v>30085.91</v>
      </c>
      <c r="F61" s="13" t="str">
        <f t="shared" si="0"/>
        <v>-</v>
      </c>
      <c r="H61" s="76"/>
    </row>
    <row r="62" spans="1:8" ht="22.5" x14ac:dyDescent="0.2">
      <c r="A62" s="5" t="s">
        <v>97</v>
      </c>
      <c r="B62" s="6" t="s">
        <v>30</v>
      </c>
      <c r="C62" s="4" t="s">
        <v>98</v>
      </c>
      <c r="D62" s="11" t="s">
        <v>42</v>
      </c>
      <c r="E62" s="11">
        <v>-900</v>
      </c>
      <c r="F62" s="13" t="str">
        <f t="shared" si="0"/>
        <v>-</v>
      </c>
    </row>
    <row r="63" spans="1:8" ht="33.75" x14ac:dyDescent="0.2">
      <c r="A63" s="5" t="s">
        <v>99</v>
      </c>
      <c r="B63" s="6" t="s">
        <v>30</v>
      </c>
      <c r="C63" s="4" t="s">
        <v>100</v>
      </c>
      <c r="D63" s="11" t="s">
        <v>42</v>
      </c>
      <c r="E63" s="11">
        <v>355.79</v>
      </c>
      <c r="F63" s="13" t="str">
        <f t="shared" si="0"/>
        <v>-</v>
      </c>
    </row>
    <row r="64" spans="1:8" ht="45" x14ac:dyDescent="0.2">
      <c r="A64" s="5" t="s">
        <v>101</v>
      </c>
      <c r="B64" s="6" t="s">
        <v>30</v>
      </c>
      <c r="C64" s="4" t="s">
        <v>102</v>
      </c>
      <c r="D64" s="11" t="s">
        <v>42</v>
      </c>
      <c r="E64" s="11">
        <v>355.79</v>
      </c>
      <c r="F64" s="13" t="str">
        <f t="shared" si="0"/>
        <v>-</v>
      </c>
    </row>
    <row r="65" spans="1:6" ht="15.75" customHeight="1" x14ac:dyDescent="0.2">
      <c r="A65" s="5" t="s">
        <v>103</v>
      </c>
      <c r="B65" s="6" t="s">
        <v>30</v>
      </c>
      <c r="C65" s="4" t="s">
        <v>104</v>
      </c>
      <c r="D65" s="11" t="s">
        <v>42</v>
      </c>
      <c r="E65" s="11">
        <v>34463</v>
      </c>
      <c r="F65" s="13" t="str">
        <f t="shared" si="0"/>
        <v>-</v>
      </c>
    </row>
    <row r="66" spans="1:6" x14ac:dyDescent="0.2">
      <c r="A66" s="5" t="s">
        <v>103</v>
      </c>
      <c r="B66" s="6" t="s">
        <v>30</v>
      </c>
      <c r="C66" s="4" t="s">
        <v>105</v>
      </c>
      <c r="D66" s="11" t="s">
        <v>42</v>
      </c>
      <c r="E66" s="11">
        <v>34463</v>
      </c>
      <c r="F66" s="13" t="str">
        <f t="shared" si="0"/>
        <v>-</v>
      </c>
    </row>
    <row r="67" spans="1:6" ht="45" x14ac:dyDescent="0.2">
      <c r="A67" s="5" t="s">
        <v>106</v>
      </c>
      <c r="B67" s="6" t="s">
        <v>30</v>
      </c>
      <c r="C67" s="4" t="s">
        <v>107</v>
      </c>
      <c r="D67" s="11" t="s">
        <v>42</v>
      </c>
      <c r="E67" s="11">
        <v>34423</v>
      </c>
      <c r="F67" s="13" t="str">
        <f t="shared" si="0"/>
        <v>-</v>
      </c>
    </row>
    <row r="68" spans="1:6" ht="22.5" x14ac:dyDescent="0.2">
      <c r="A68" s="5" t="s">
        <v>108</v>
      </c>
      <c r="B68" s="6" t="s">
        <v>30</v>
      </c>
      <c r="C68" s="4" t="s">
        <v>109</v>
      </c>
      <c r="D68" s="11" t="s">
        <v>42</v>
      </c>
      <c r="E68" s="11">
        <v>40</v>
      </c>
      <c r="F68" s="13" t="str">
        <f t="shared" ref="F68" si="2">IF(OR(D68="-",IF(E68="-",0,E68)&gt;=IF(D68="-",0,D68)),"-",IF(D68="-",0,D68)-IF(E68="-",0,E68))</f>
        <v>-</v>
      </c>
    </row>
    <row r="69" spans="1:6" ht="22.5" x14ac:dyDescent="0.2">
      <c r="A69" s="5" t="s">
        <v>110</v>
      </c>
      <c r="B69" s="6" t="s">
        <v>30</v>
      </c>
      <c r="C69" s="4" t="s">
        <v>111</v>
      </c>
      <c r="D69" s="11" t="s">
        <v>42</v>
      </c>
      <c r="E69" s="11">
        <v>37800.300000000003</v>
      </c>
      <c r="F69" s="13" t="str">
        <f t="shared" si="0"/>
        <v>-</v>
      </c>
    </row>
    <row r="70" spans="1:6" ht="33.75" x14ac:dyDescent="0.2">
      <c r="A70" s="5" t="s">
        <v>112</v>
      </c>
      <c r="B70" s="6" t="s">
        <v>30</v>
      </c>
      <c r="C70" s="4" t="s">
        <v>113</v>
      </c>
      <c r="D70" s="11" t="s">
        <v>42</v>
      </c>
      <c r="E70" s="11">
        <v>37800.300000000003</v>
      </c>
      <c r="F70" s="13" t="str">
        <f t="shared" si="0"/>
        <v>-</v>
      </c>
    </row>
    <row r="71" spans="1:6" ht="56.25" x14ac:dyDescent="0.2">
      <c r="A71" s="5" t="s">
        <v>114</v>
      </c>
      <c r="B71" s="6" t="s">
        <v>30</v>
      </c>
      <c r="C71" s="4" t="s">
        <v>115</v>
      </c>
      <c r="D71" s="11" t="s">
        <v>42</v>
      </c>
      <c r="E71" s="11">
        <v>37681</v>
      </c>
      <c r="F71" s="13" t="str">
        <f t="shared" si="0"/>
        <v>-</v>
      </c>
    </row>
    <row r="72" spans="1:6" ht="41.25" customHeight="1" x14ac:dyDescent="0.2">
      <c r="A72" s="5" t="s">
        <v>116</v>
      </c>
      <c r="B72" s="6" t="s">
        <v>30</v>
      </c>
      <c r="C72" s="4" t="s">
        <v>117</v>
      </c>
      <c r="D72" s="11" t="s">
        <v>42</v>
      </c>
      <c r="E72" s="11">
        <v>119.3</v>
      </c>
      <c r="F72" s="13" t="str">
        <f t="shared" si="0"/>
        <v>-</v>
      </c>
    </row>
    <row r="73" spans="1:6" x14ac:dyDescent="0.2">
      <c r="A73" s="10" t="s">
        <v>118</v>
      </c>
      <c r="B73" s="8" t="s">
        <v>30</v>
      </c>
      <c r="C73" s="9" t="s">
        <v>119</v>
      </c>
      <c r="D73" s="11" t="s">
        <v>42</v>
      </c>
      <c r="E73" s="44">
        <v>1831715.17</v>
      </c>
      <c r="F73" s="45" t="str">
        <f t="shared" si="0"/>
        <v>-</v>
      </c>
    </row>
    <row r="74" spans="1:6" x14ac:dyDescent="0.2">
      <c r="A74" s="5" t="s">
        <v>120</v>
      </c>
      <c r="B74" s="6" t="s">
        <v>30</v>
      </c>
      <c r="C74" s="4" t="s">
        <v>121</v>
      </c>
      <c r="D74" s="11" t="s">
        <v>42</v>
      </c>
      <c r="E74" s="11">
        <v>620677.15</v>
      </c>
      <c r="F74" s="13" t="str">
        <f t="shared" si="0"/>
        <v>-</v>
      </c>
    </row>
    <row r="75" spans="1:6" ht="33.75" x14ac:dyDescent="0.2">
      <c r="A75" s="5" t="s">
        <v>122</v>
      </c>
      <c r="B75" s="6" t="s">
        <v>30</v>
      </c>
      <c r="C75" s="4" t="s">
        <v>123</v>
      </c>
      <c r="D75" s="11" t="s">
        <v>42</v>
      </c>
      <c r="E75" s="11">
        <v>620677.15</v>
      </c>
      <c r="F75" s="13" t="str">
        <f t="shared" si="0"/>
        <v>-</v>
      </c>
    </row>
    <row r="76" spans="1:6" ht="67.5" x14ac:dyDescent="0.2">
      <c r="A76" s="5" t="s">
        <v>124</v>
      </c>
      <c r="B76" s="6" t="s">
        <v>30</v>
      </c>
      <c r="C76" s="4" t="s">
        <v>125</v>
      </c>
      <c r="D76" s="11" t="s">
        <v>42</v>
      </c>
      <c r="E76" s="11">
        <v>589384.95999999996</v>
      </c>
      <c r="F76" s="13" t="str">
        <f t="shared" si="0"/>
        <v>-</v>
      </c>
    </row>
    <row r="77" spans="1:6" ht="45" x14ac:dyDescent="0.2">
      <c r="A77" s="5" t="s">
        <v>126</v>
      </c>
      <c r="B77" s="6" t="s">
        <v>30</v>
      </c>
      <c r="C77" s="4" t="s">
        <v>127</v>
      </c>
      <c r="D77" s="11" t="s">
        <v>42</v>
      </c>
      <c r="E77" s="11">
        <v>31292.19</v>
      </c>
      <c r="F77" s="13" t="str">
        <f t="shared" si="0"/>
        <v>-</v>
      </c>
    </row>
    <row r="78" spans="1:6" x14ac:dyDescent="0.2">
      <c r="A78" s="5" t="s">
        <v>128</v>
      </c>
      <c r="B78" s="6" t="s">
        <v>30</v>
      </c>
      <c r="C78" s="4" t="s">
        <v>129</v>
      </c>
      <c r="D78" s="11" t="s">
        <v>42</v>
      </c>
      <c r="E78" s="11">
        <v>1211038.02</v>
      </c>
      <c r="F78" s="13" t="str">
        <f t="shared" si="0"/>
        <v>-</v>
      </c>
    </row>
    <row r="79" spans="1:6" x14ac:dyDescent="0.2">
      <c r="A79" s="5" t="s">
        <v>130</v>
      </c>
      <c r="B79" s="6" t="s">
        <v>30</v>
      </c>
      <c r="C79" s="4" t="s">
        <v>131</v>
      </c>
      <c r="D79" s="11" t="s">
        <v>42</v>
      </c>
      <c r="E79" s="11">
        <v>1119609.02</v>
      </c>
      <c r="F79" s="13" t="str">
        <f t="shared" si="0"/>
        <v>-</v>
      </c>
    </row>
    <row r="80" spans="1:6" ht="33.75" x14ac:dyDescent="0.2">
      <c r="A80" s="5" t="s">
        <v>132</v>
      </c>
      <c r="B80" s="6" t="s">
        <v>30</v>
      </c>
      <c r="C80" s="4" t="s">
        <v>133</v>
      </c>
      <c r="D80" s="11" t="s">
        <v>42</v>
      </c>
      <c r="E80" s="11">
        <v>1119609.02</v>
      </c>
      <c r="F80" s="13" t="str">
        <f t="shared" si="0"/>
        <v>-</v>
      </c>
    </row>
    <row r="81" spans="1:6" ht="56.25" x14ac:dyDescent="0.2">
      <c r="A81" s="5" t="s">
        <v>830</v>
      </c>
      <c r="B81" s="6" t="s">
        <v>30</v>
      </c>
      <c r="C81" s="4" t="s">
        <v>831</v>
      </c>
      <c r="D81" s="11" t="s">
        <v>42</v>
      </c>
      <c r="E81" s="11">
        <v>1105754.1299999999</v>
      </c>
      <c r="F81" s="13" t="str">
        <f t="shared" si="0"/>
        <v>-</v>
      </c>
    </row>
    <row r="82" spans="1:6" ht="45" x14ac:dyDescent="0.2">
      <c r="A82" s="5" t="s">
        <v>832</v>
      </c>
      <c r="B82" s="6" t="s">
        <v>30</v>
      </c>
      <c r="C82" s="4" t="s">
        <v>833</v>
      </c>
      <c r="D82" s="11" t="s">
        <v>42</v>
      </c>
      <c r="E82" s="11">
        <v>11816.86</v>
      </c>
      <c r="F82" s="13" t="str">
        <f t="shared" si="0"/>
        <v>-</v>
      </c>
    </row>
    <row r="83" spans="1:6" ht="69" customHeight="1" x14ac:dyDescent="0.2">
      <c r="A83" s="5" t="s">
        <v>895</v>
      </c>
      <c r="B83" s="6" t="s">
        <v>30</v>
      </c>
      <c r="C83" s="4" t="s">
        <v>894</v>
      </c>
      <c r="D83" s="11" t="s">
        <v>42</v>
      </c>
      <c r="E83" s="11">
        <v>2038.03</v>
      </c>
      <c r="F83" s="13" t="s">
        <v>42</v>
      </c>
    </row>
    <row r="84" spans="1:6" x14ac:dyDescent="0.2">
      <c r="A84" s="5" t="s">
        <v>134</v>
      </c>
      <c r="B84" s="6" t="s">
        <v>30</v>
      </c>
      <c r="C84" s="4" t="s">
        <v>135</v>
      </c>
      <c r="D84" s="11" t="s">
        <v>42</v>
      </c>
      <c r="E84" s="11">
        <v>91429</v>
      </c>
      <c r="F84" s="13" t="str">
        <f t="shared" si="0"/>
        <v>-</v>
      </c>
    </row>
    <row r="85" spans="1:6" ht="33.75" x14ac:dyDescent="0.2">
      <c r="A85" s="5" t="s">
        <v>136</v>
      </c>
      <c r="B85" s="6" t="s">
        <v>30</v>
      </c>
      <c r="C85" s="4" t="s">
        <v>137</v>
      </c>
      <c r="D85" s="11" t="s">
        <v>42</v>
      </c>
      <c r="E85" s="11">
        <v>91429</v>
      </c>
      <c r="F85" s="13" t="str">
        <f t="shared" si="0"/>
        <v>-</v>
      </c>
    </row>
    <row r="86" spans="1:6" ht="56.25" x14ac:dyDescent="0.2">
      <c r="A86" s="5" t="s">
        <v>834</v>
      </c>
      <c r="B86" s="6" t="s">
        <v>30</v>
      </c>
      <c r="C86" s="4" t="s">
        <v>835</v>
      </c>
      <c r="D86" s="11" t="s">
        <v>42</v>
      </c>
      <c r="E86" s="11">
        <v>85817.03</v>
      </c>
      <c r="F86" s="13" t="str">
        <f t="shared" si="0"/>
        <v>-</v>
      </c>
    </row>
    <row r="87" spans="1:6" ht="45" x14ac:dyDescent="0.2">
      <c r="A87" s="5" t="s">
        <v>836</v>
      </c>
      <c r="B87" s="6" t="s">
        <v>30</v>
      </c>
      <c r="C87" s="4" t="s">
        <v>837</v>
      </c>
      <c r="D87" s="11" t="s">
        <v>42</v>
      </c>
      <c r="E87" s="11">
        <v>5111.97</v>
      </c>
      <c r="F87" s="13" t="str">
        <f t="shared" si="0"/>
        <v>-</v>
      </c>
    </row>
    <row r="88" spans="1:6" ht="56.25" x14ac:dyDescent="0.2">
      <c r="A88" s="5" t="s">
        <v>838</v>
      </c>
      <c r="B88" s="6" t="s">
        <v>30</v>
      </c>
      <c r="C88" s="4" t="s">
        <v>839</v>
      </c>
      <c r="D88" s="11" t="s">
        <v>42</v>
      </c>
      <c r="E88" s="11">
        <v>500</v>
      </c>
      <c r="F88" s="13" t="str">
        <f t="shared" si="0"/>
        <v>-</v>
      </c>
    </row>
    <row r="89" spans="1:6" x14ac:dyDescent="0.2">
      <c r="A89" s="10" t="s">
        <v>138</v>
      </c>
      <c r="B89" s="8" t="s">
        <v>30</v>
      </c>
      <c r="C89" s="9" t="s">
        <v>139</v>
      </c>
      <c r="D89" s="11" t="s">
        <v>42</v>
      </c>
      <c r="E89" s="44">
        <v>2235103.5499999998</v>
      </c>
      <c r="F89" s="45" t="str">
        <f t="shared" si="0"/>
        <v>-</v>
      </c>
    </row>
    <row r="90" spans="1:6" ht="33.75" x14ac:dyDescent="0.2">
      <c r="A90" s="5" t="s">
        <v>140</v>
      </c>
      <c r="B90" s="6" t="s">
        <v>30</v>
      </c>
      <c r="C90" s="4" t="s">
        <v>141</v>
      </c>
      <c r="D90" s="11" t="s">
        <v>42</v>
      </c>
      <c r="E90" s="11">
        <v>2207903.5499999998</v>
      </c>
      <c r="F90" s="13" t="str">
        <f t="shared" si="0"/>
        <v>-</v>
      </c>
    </row>
    <row r="91" spans="1:6" ht="45" x14ac:dyDescent="0.2">
      <c r="A91" s="5" t="s">
        <v>142</v>
      </c>
      <c r="B91" s="6" t="s">
        <v>30</v>
      </c>
      <c r="C91" s="4" t="s">
        <v>143</v>
      </c>
      <c r="D91" s="11" t="s">
        <v>42</v>
      </c>
      <c r="E91" s="11">
        <v>2207903.5499999998</v>
      </c>
      <c r="F91" s="13" t="str">
        <f t="shared" si="0"/>
        <v>-</v>
      </c>
    </row>
    <row r="92" spans="1:6" ht="67.5" x14ac:dyDescent="0.2">
      <c r="A92" s="12" t="s">
        <v>144</v>
      </c>
      <c r="B92" s="6" t="s">
        <v>30</v>
      </c>
      <c r="C92" s="4" t="s">
        <v>145</v>
      </c>
      <c r="D92" s="11" t="s">
        <v>42</v>
      </c>
      <c r="E92" s="11">
        <v>2207903.5499999998</v>
      </c>
      <c r="F92" s="13" t="str">
        <f t="shared" si="0"/>
        <v>-</v>
      </c>
    </row>
    <row r="93" spans="1:6" ht="33.75" x14ac:dyDescent="0.2">
      <c r="A93" s="12" t="s">
        <v>146</v>
      </c>
      <c r="B93" s="6" t="s">
        <v>30</v>
      </c>
      <c r="C93" s="4" t="s">
        <v>147</v>
      </c>
      <c r="D93" s="11" t="s">
        <v>42</v>
      </c>
      <c r="E93" s="11">
        <v>27200</v>
      </c>
      <c r="F93" s="13" t="str">
        <f t="shared" si="0"/>
        <v>-</v>
      </c>
    </row>
    <row r="94" spans="1:6" ht="48.75" customHeight="1" x14ac:dyDescent="0.2">
      <c r="A94" s="12" t="s">
        <v>148</v>
      </c>
      <c r="B94" s="6" t="s">
        <v>30</v>
      </c>
      <c r="C94" s="4" t="s">
        <v>149</v>
      </c>
      <c r="D94" s="11" t="s">
        <v>42</v>
      </c>
      <c r="E94" s="11">
        <v>27200</v>
      </c>
      <c r="F94" s="13" t="str">
        <f t="shared" si="0"/>
        <v>-</v>
      </c>
    </row>
    <row r="95" spans="1:6" ht="67.5" x14ac:dyDescent="0.2">
      <c r="A95" s="12" t="s">
        <v>150</v>
      </c>
      <c r="B95" s="6" t="s">
        <v>30</v>
      </c>
      <c r="C95" s="4" t="s">
        <v>151</v>
      </c>
      <c r="D95" s="11" t="s">
        <v>42</v>
      </c>
      <c r="E95" s="11">
        <v>27200</v>
      </c>
      <c r="F95" s="13" t="str">
        <f t="shared" si="0"/>
        <v>-</v>
      </c>
    </row>
    <row r="96" spans="1:6" ht="33.75" x14ac:dyDescent="0.2">
      <c r="A96" s="10" t="s">
        <v>152</v>
      </c>
      <c r="B96" s="8" t="s">
        <v>30</v>
      </c>
      <c r="C96" s="9" t="s">
        <v>153</v>
      </c>
      <c r="D96" s="11" t="s">
        <v>42</v>
      </c>
      <c r="E96" s="44">
        <v>25986791.449999999</v>
      </c>
      <c r="F96" s="45" t="str">
        <f t="shared" si="0"/>
        <v>-</v>
      </c>
    </row>
    <row r="97" spans="1:10" ht="78.75" x14ac:dyDescent="0.2">
      <c r="A97" s="12" t="s">
        <v>154</v>
      </c>
      <c r="B97" s="6" t="s">
        <v>30</v>
      </c>
      <c r="C97" s="4" t="s">
        <v>155</v>
      </c>
      <c r="D97" s="11" t="s">
        <v>42</v>
      </c>
      <c r="E97" s="11">
        <v>24363359.050000001</v>
      </c>
      <c r="F97" s="13" t="str">
        <f t="shared" si="0"/>
        <v>-</v>
      </c>
    </row>
    <row r="98" spans="1:10" ht="56.25" x14ac:dyDescent="0.2">
      <c r="A98" s="5" t="s">
        <v>156</v>
      </c>
      <c r="B98" s="6" t="s">
        <v>30</v>
      </c>
      <c r="C98" s="4" t="s">
        <v>157</v>
      </c>
      <c r="D98" s="11" t="s">
        <v>42</v>
      </c>
      <c r="E98" s="11">
        <v>4253397.8899999997</v>
      </c>
      <c r="F98" s="13" t="str">
        <f t="shared" si="0"/>
        <v>-</v>
      </c>
      <c r="H98" s="76"/>
    </row>
    <row r="99" spans="1:10" ht="67.5" x14ac:dyDescent="0.2">
      <c r="A99" s="12" t="s">
        <v>158</v>
      </c>
      <c r="B99" s="6" t="s">
        <v>30</v>
      </c>
      <c r="C99" s="4" t="s">
        <v>159</v>
      </c>
      <c r="D99" s="11" t="s">
        <v>42</v>
      </c>
      <c r="E99" s="11">
        <v>4253397.8899999997</v>
      </c>
      <c r="F99" s="13" t="str">
        <f t="shared" si="0"/>
        <v>-</v>
      </c>
    </row>
    <row r="100" spans="1:10" ht="67.5" x14ac:dyDescent="0.2">
      <c r="A100" s="12" t="s">
        <v>160</v>
      </c>
      <c r="B100" s="6" t="s">
        <v>30</v>
      </c>
      <c r="C100" s="4" t="s">
        <v>161</v>
      </c>
      <c r="D100" s="11" t="s">
        <v>42</v>
      </c>
      <c r="E100" s="11">
        <v>291947.2</v>
      </c>
      <c r="F100" s="13" t="str">
        <f t="shared" si="0"/>
        <v>-</v>
      </c>
    </row>
    <row r="101" spans="1:10" ht="56.25" x14ac:dyDescent="0.2">
      <c r="A101" s="5" t="s">
        <v>162</v>
      </c>
      <c r="B101" s="6" t="s">
        <v>30</v>
      </c>
      <c r="C101" s="4" t="s">
        <v>163</v>
      </c>
      <c r="D101" s="11" t="s">
        <v>42</v>
      </c>
      <c r="E101" s="11">
        <v>291947.2</v>
      </c>
      <c r="F101" s="13" t="str">
        <f t="shared" si="0"/>
        <v>-</v>
      </c>
    </row>
    <row r="102" spans="1:10" ht="33.75" x14ac:dyDescent="0.2">
      <c r="A102" s="5" t="s">
        <v>164</v>
      </c>
      <c r="B102" s="6" t="s">
        <v>30</v>
      </c>
      <c r="C102" s="4" t="s">
        <v>165</v>
      </c>
      <c r="D102" s="11" t="s">
        <v>42</v>
      </c>
      <c r="E102" s="11">
        <v>19818013.960000001</v>
      </c>
      <c r="F102" s="13" t="str">
        <f t="shared" si="0"/>
        <v>-</v>
      </c>
    </row>
    <row r="103" spans="1:10" ht="33.75" x14ac:dyDescent="0.2">
      <c r="A103" s="5" t="s">
        <v>166</v>
      </c>
      <c r="B103" s="6" t="s">
        <v>30</v>
      </c>
      <c r="C103" s="4" t="s">
        <v>167</v>
      </c>
      <c r="D103" s="11" t="s">
        <v>42</v>
      </c>
      <c r="E103" s="11">
        <v>19818013.960000001</v>
      </c>
      <c r="F103" s="13" t="str">
        <f t="shared" si="0"/>
        <v>-</v>
      </c>
    </row>
    <row r="104" spans="1:10" ht="22.5" x14ac:dyDescent="0.2">
      <c r="A104" s="5" t="s">
        <v>168</v>
      </c>
      <c r="B104" s="6" t="s">
        <v>30</v>
      </c>
      <c r="C104" s="4" t="s">
        <v>840</v>
      </c>
      <c r="D104" s="11" t="s">
        <v>42</v>
      </c>
      <c r="E104" s="11">
        <v>293698</v>
      </c>
      <c r="F104" s="13" t="str">
        <f t="shared" si="0"/>
        <v>-</v>
      </c>
    </row>
    <row r="105" spans="1:10" ht="45" x14ac:dyDescent="0.2">
      <c r="A105" s="5" t="s">
        <v>169</v>
      </c>
      <c r="B105" s="6" t="s">
        <v>30</v>
      </c>
      <c r="C105" s="4" t="s">
        <v>841</v>
      </c>
      <c r="D105" s="11" t="s">
        <v>42</v>
      </c>
      <c r="E105" s="11">
        <v>293698</v>
      </c>
      <c r="F105" s="13" t="str">
        <f t="shared" si="0"/>
        <v>-</v>
      </c>
    </row>
    <row r="106" spans="1:10" ht="45" x14ac:dyDescent="0.2">
      <c r="A106" s="5" t="s">
        <v>170</v>
      </c>
      <c r="B106" s="6" t="s">
        <v>30</v>
      </c>
      <c r="C106" s="4" t="s">
        <v>842</v>
      </c>
      <c r="D106" s="11" t="s">
        <v>42</v>
      </c>
      <c r="E106" s="11">
        <v>293698</v>
      </c>
      <c r="F106" s="13" t="str">
        <f t="shared" si="0"/>
        <v>-</v>
      </c>
    </row>
    <row r="107" spans="1:10" ht="67.5" x14ac:dyDescent="0.2">
      <c r="A107" s="12" t="s">
        <v>171</v>
      </c>
      <c r="B107" s="6" t="s">
        <v>30</v>
      </c>
      <c r="C107" s="4" t="s">
        <v>172</v>
      </c>
      <c r="D107" s="11" t="s">
        <v>42</v>
      </c>
      <c r="E107" s="11">
        <v>1329734.3999999999</v>
      </c>
      <c r="F107" s="13" t="str">
        <f t="shared" si="0"/>
        <v>-</v>
      </c>
    </row>
    <row r="108" spans="1:10" ht="67.5" x14ac:dyDescent="0.2">
      <c r="A108" s="12" t="s">
        <v>173</v>
      </c>
      <c r="B108" s="6" t="s">
        <v>30</v>
      </c>
      <c r="C108" s="4" t="s">
        <v>174</v>
      </c>
      <c r="D108" s="11" t="s">
        <v>42</v>
      </c>
      <c r="E108" s="11">
        <v>1329734.3999999999</v>
      </c>
      <c r="F108" s="13" t="str">
        <f t="shared" si="0"/>
        <v>-</v>
      </c>
    </row>
    <row r="109" spans="1:10" ht="67.5" x14ac:dyDescent="0.2">
      <c r="A109" s="5" t="s">
        <v>175</v>
      </c>
      <c r="B109" s="6" t="s">
        <v>30</v>
      </c>
      <c r="C109" s="4" t="s">
        <v>176</v>
      </c>
      <c r="D109" s="11" t="s">
        <v>42</v>
      </c>
      <c r="E109" s="11">
        <v>1329734.3999999999</v>
      </c>
      <c r="F109" s="13" t="str">
        <f t="shared" si="0"/>
        <v>-</v>
      </c>
      <c r="J109" s="76"/>
    </row>
    <row r="110" spans="1:10" ht="22.5" x14ac:dyDescent="0.2">
      <c r="A110" s="10" t="s">
        <v>177</v>
      </c>
      <c r="B110" s="8" t="s">
        <v>30</v>
      </c>
      <c r="C110" s="9" t="s">
        <v>178</v>
      </c>
      <c r="D110" s="11" t="s">
        <v>42</v>
      </c>
      <c r="E110" s="44">
        <v>1402482.97</v>
      </c>
      <c r="F110" s="45" t="str">
        <f t="shared" si="0"/>
        <v>-</v>
      </c>
    </row>
    <row r="111" spans="1:10" ht="22.5" x14ac:dyDescent="0.2">
      <c r="A111" s="5" t="s">
        <v>179</v>
      </c>
      <c r="B111" s="6" t="s">
        <v>30</v>
      </c>
      <c r="C111" s="4" t="s">
        <v>180</v>
      </c>
      <c r="D111" s="11" t="s">
        <v>42</v>
      </c>
      <c r="E111" s="11">
        <v>1402482.97</v>
      </c>
      <c r="F111" s="13" t="str">
        <f t="shared" si="0"/>
        <v>-</v>
      </c>
    </row>
    <row r="112" spans="1:10" ht="22.5" x14ac:dyDescent="0.2">
      <c r="A112" s="5" t="s">
        <v>843</v>
      </c>
      <c r="B112" s="6" t="s">
        <v>30</v>
      </c>
      <c r="C112" s="4" t="s">
        <v>181</v>
      </c>
      <c r="D112" s="11" t="s">
        <v>42</v>
      </c>
      <c r="E112" s="11">
        <v>934265.62</v>
      </c>
      <c r="F112" s="13" t="str">
        <f t="shared" si="0"/>
        <v>-</v>
      </c>
    </row>
    <row r="113" spans="1:6" ht="56.25" x14ac:dyDescent="0.2">
      <c r="A113" s="5" t="s">
        <v>182</v>
      </c>
      <c r="B113" s="6" t="s">
        <v>30</v>
      </c>
      <c r="C113" s="4" t="s">
        <v>183</v>
      </c>
      <c r="D113" s="11" t="s">
        <v>42</v>
      </c>
      <c r="E113" s="11">
        <v>934265.62</v>
      </c>
      <c r="F113" s="13" t="str">
        <f t="shared" si="0"/>
        <v>-</v>
      </c>
    </row>
    <row r="114" spans="1:6" ht="22.5" x14ac:dyDescent="0.2">
      <c r="A114" s="5" t="s">
        <v>184</v>
      </c>
      <c r="B114" s="6" t="s">
        <v>30</v>
      </c>
      <c r="C114" s="4" t="s">
        <v>185</v>
      </c>
      <c r="D114" s="11" t="s">
        <v>42</v>
      </c>
      <c r="E114" s="11">
        <v>285463.01</v>
      </c>
      <c r="F114" s="13" t="str">
        <f t="shared" si="0"/>
        <v>-</v>
      </c>
    </row>
    <row r="115" spans="1:6" ht="45" x14ac:dyDescent="0.2">
      <c r="A115" s="5" t="s">
        <v>186</v>
      </c>
      <c r="B115" s="6" t="s">
        <v>30</v>
      </c>
      <c r="C115" s="4" t="s">
        <v>187</v>
      </c>
      <c r="D115" s="11" t="s">
        <v>42</v>
      </c>
      <c r="E115" s="11">
        <v>285463.01</v>
      </c>
      <c r="F115" s="13" t="str">
        <f t="shared" si="0"/>
        <v>-</v>
      </c>
    </row>
    <row r="116" spans="1:6" ht="22.5" x14ac:dyDescent="0.2">
      <c r="A116" s="5" t="s">
        <v>188</v>
      </c>
      <c r="B116" s="6" t="s">
        <v>30</v>
      </c>
      <c r="C116" s="4" t="s">
        <v>189</v>
      </c>
      <c r="D116" s="11" t="s">
        <v>42</v>
      </c>
      <c r="E116" s="11">
        <v>182754.34</v>
      </c>
      <c r="F116" s="13" t="str">
        <f t="shared" si="0"/>
        <v>-</v>
      </c>
    </row>
    <row r="117" spans="1:6" x14ac:dyDescent="0.2">
      <c r="A117" s="5" t="s">
        <v>904</v>
      </c>
      <c r="B117" s="6" t="s">
        <v>30</v>
      </c>
      <c r="C117" s="4" t="s">
        <v>190</v>
      </c>
      <c r="D117" s="11" t="s">
        <v>42</v>
      </c>
      <c r="E117" s="11">
        <v>182654.85</v>
      </c>
      <c r="F117" s="13" t="str">
        <f t="shared" si="0"/>
        <v>-</v>
      </c>
    </row>
    <row r="118" spans="1:6" ht="56.25" x14ac:dyDescent="0.2">
      <c r="A118" s="5" t="s">
        <v>905</v>
      </c>
      <c r="B118" s="6" t="s">
        <v>30</v>
      </c>
      <c r="C118" s="4" t="s">
        <v>844</v>
      </c>
      <c r="D118" s="11" t="s">
        <v>42</v>
      </c>
      <c r="E118" s="11">
        <v>182654.85</v>
      </c>
      <c r="F118" s="13" t="str">
        <f t="shared" si="0"/>
        <v>-</v>
      </c>
    </row>
    <row r="119" spans="1:6" x14ac:dyDescent="0.2">
      <c r="A119" s="5" t="s">
        <v>191</v>
      </c>
      <c r="B119" s="6" t="s">
        <v>30</v>
      </c>
      <c r="C119" s="4" t="s">
        <v>192</v>
      </c>
      <c r="D119" s="11" t="s">
        <v>42</v>
      </c>
      <c r="E119" s="11">
        <v>99.49</v>
      </c>
      <c r="F119" s="13" t="str">
        <f t="shared" si="0"/>
        <v>-</v>
      </c>
    </row>
    <row r="120" spans="1:6" ht="45" x14ac:dyDescent="0.2">
      <c r="A120" s="5" t="s">
        <v>845</v>
      </c>
      <c r="B120" s="6" t="s">
        <v>30</v>
      </c>
      <c r="C120" s="4" t="s">
        <v>846</v>
      </c>
      <c r="D120" s="11" t="s">
        <v>42</v>
      </c>
      <c r="E120" s="11">
        <v>99.49</v>
      </c>
      <c r="F120" s="13" t="str">
        <f t="shared" si="0"/>
        <v>-</v>
      </c>
    </row>
    <row r="121" spans="1:6" ht="22.5" x14ac:dyDescent="0.2">
      <c r="A121" s="10" t="s">
        <v>193</v>
      </c>
      <c r="B121" s="8" t="s">
        <v>30</v>
      </c>
      <c r="C121" s="9" t="s">
        <v>955</v>
      </c>
      <c r="D121" s="11" t="s">
        <v>42</v>
      </c>
      <c r="E121" s="44">
        <v>4605595.43</v>
      </c>
      <c r="F121" s="45" t="str">
        <f t="shared" si="0"/>
        <v>-</v>
      </c>
    </row>
    <row r="122" spans="1:6" x14ac:dyDescent="0.2">
      <c r="A122" s="46" t="s">
        <v>896</v>
      </c>
      <c r="B122" s="47" t="s">
        <v>30</v>
      </c>
      <c r="C122" s="7" t="s">
        <v>897</v>
      </c>
      <c r="D122" s="11" t="s">
        <v>42</v>
      </c>
      <c r="E122" s="150">
        <v>3117495.8</v>
      </c>
      <c r="F122" s="45" t="s">
        <v>42</v>
      </c>
    </row>
    <row r="123" spans="1:6" x14ac:dyDescent="0.2">
      <c r="A123" s="46" t="s">
        <v>898</v>
      </c>
      <c r="B123" s="47" t="s">
        <v>30</v>
      </c>
      <c r="C123" s="7" t="s">
        <v>899</v>
      </c>
      <c r="D123" s="11" t="s">
        <v>42</v>
      </c>
      <c r="E123" s="150">
        <v>3117495.8</v>
      </c>
      <c r="F123" s="45" t="s">
        <v>42</v>
      </c>
    </row>
    <row r="124" spans="1:6" ht="22.5" x14ac:dyDescent="0.2">
      <c r="A124" s="46" t="s">
        <v>901</v>
      </c>
      <c r="B124" s="47" t="s">
        <v>30</v>
      </c>
      <c r="C124" s="7" t="s">
        <v>900</v>
      </c>
      <c r="D124" s="11" t="s">
        <v>42</v>
      </c>
      <c r="E124" s="150">
        <v>3117495.8</v>
      </c>
      <c r="F124" s="45" t="s">
        <v>42</v>
      </c>
    </row>
    <row r="125" spans="1:6" x14ac:dyDescent="0.2">
      <c r="A125" s="5" t="s">
        <v>194</v>
      </c>
      <c r="B125" s="6" t="s">
        <v>30</v>
      </c>
      <c r="C125" s="4" t="s">
        <v>952</v>
      </c>
      <c r="D125" s="11" t="s">
        <v>42</v>
      </c>
      <c r="E125" s="11">
        <v>1488099.63</v>
      </c>
      <c r="F125" s="13" t="str">
        <f t="shared" si="0"/>
        <v>-</v>
      </c>
    </row>
    <row r="126" spans="1:6" x14ac:dyDescent="0.2">
      <c r="A126" s="5" t="s">
        <v>195</v>
      </c>
      <c r="B126" s="6" t="s">
        <v>30</v>
      </c>
      <c r="C126" s="4" t="s">
        <v>953</v>
      </c>
      <c r="D126" s="11" t="s">
        <v>42</v>
      </c>
      <c r="E126" s="11">
        <v>1488099.63</v>
      </c>
      <c r="F126" s="13" t="str">
        <f t="shared" si="0"/>
        <v>-</v>
      </c>
    </row>
    <row r="127" spans="1:6" ht="22.5" x14ac:dyDescent="0.2">
      <c r="A127" s="5" t="s">
        <v>196</v>
      </c>
      <c r="B127" s="6" t="s">
        <v>30</v>
      </c>
      <c r="C127" s="4" t="s">
        <v>954</v>
      </c>
      <c r="D127" s="11" t="s">
        <v>42</v>
      </c>
      <c r="E127" s="11">
        <v>1488099.63</v>
      </c>
      <c r="F127" s="13" t="str">
        <f t="shared" si="0"/>
        <v>-</v>
      </c>
    </row>
    <row r="128" spans="1:6" ht="22.5" x14ac:dyDescent="0.2">
      <c r="A128" s="5" t="s">
        <v>196</v>
      </c>
      <c r="B128" s="6" t="s">
        <v>30</v>
      </c>
      <c r="C128" s="4" t="s">
        <v>956</v>
      </c>
      <c r="D128" s="11"/>
      <c r="E128" s="11">
        <v>101796.69</v>
      </c>
      <c r="F128" s="13"/>
    </row>
    <row r="129" spans="1:6" ht="22.5" x14ac:dyDescent="0.2">
      <c r="A129" s="5" t="s">
        <v>196</v>
      </c>
      <c r="B129" s="6" t="s">
        <v>30</v>
      </c>
      <c r="C129" s="4" t="s">
        <v>197</v>
      </c>
      <c r="D129" s="11"/>
      <c r="E129" s="11">
        <v>1386302.94</v>
      </c>
      <c r="F129" s="13"/>
    </row>
    <row r="130" spans="1:6" ht="22.5" x14ac:dyDescent="0.2">
      <c r="A130" s="10" t="s">
        <v>198</v>
      </c>
      <c r="B130" s="8" t="s">
        <v>30</v>
      </c>
      <c r="C130" s="9" t="s">
        <v>199</v>
      </c>
      <c r="D130" s="11" t="s">
        <v>42</v>
      </c>
      <c r="E130" s="44">
        <v>1628108.9</v>
      </c>
      <c r="F130" s="45" t="str">
        <f t="shared" si="0"/>
        <v>-</v>
      </c>
    </row>
    <row r="131" spans="1:6" ht="67.5" x14ac:dyDescent="0.2">
      <c r="A131" s="12" t="s">
        <v>200</v>
      </c>
      <c r="B131" s="6" t="s">
        <v>30</v>
      </c>
      <c r="C131" s="4" t="s">
        <v>201</v>
      </c>
      <c r="D131" s="11" t="s">
        <v>42</v>
      </c>
      <c r="E131" s="11">
        <v>1400281.1</v>
      </c>
      <c r="F131" s="13" t="str">
        <f t="shared" si="0"/>
        <v>-</v>
      </c>
    </row>
    <row r="132" spans="1:6" ht="78.75" x14ac:dyDescent="0.2">
      <c r="A132" s="12" t="s">
        <v>202</v>
      </c>
      <c r="B132" s="6" t="s">
        <v>30</v>
      </c>
      <c r="C132" s="4" t="s">
        <v>203</v>
      </c>
      <c r="D132" s="11" t="s">
        <v>42</v>
      </c>
      <c r="E132" s="11">
        <v>1400281.1</v>
      </c>
      <c r="F132" s="13" t="str">
        <f t="shared" ref="F132:F238" si="3">IF(OR(D132="-",IF(E132="-",0,E132)&gt;=IF(D132="-",0,D132)),"-",IF(D132="-",0,D132)-IF(E132="-",0,E132))</f>
        <v>-</v>
      </c>
    </row>
    <row r="133" spans="1:6" ht="78.75" x14ac:dyDescent="0.2">
      <c r="A133" s="12" t="s">
        <v>204</v>
      </c>
      <c r="B133" s="6" t="s">
        <v>30</v>
      </c>
      <c r="C133" s="4" t="s">
        <v>205</v>
      </c>
      <c r="D133" s="11" t="s">
        <v>42</v>
      </c>
      <c r="E133" s="11">
        <v>1400281.1</v>
      </c>
      <c r="F133" s="13" t="str">
        <f t="shared" si="3"/>
        <v>-</v>
      </c>
    </row>
    <row r="134" spans="1:6" ht="22.5" x14ac:dyDescent="0.2">
      <c r="A134" s="12" t="s">
        <v>206</v>
      </c>
      <c r="B134" s="6" t="s">
        <v>30</v>
      </c>
      <c r="C134" s="4" t="s">
        <v>207</v>
      </c>
      <c r="D134" s="11" t="s">
        <v>42</v>
      </c>
      <c r="E134" s="11">
        <v>227827.8</v>
      </c>
      <c r="F134" s="13" t="str">
        <f t="shared" si="3"/>
        <v>-</v>
      </c>
    </row>
    <row r="135" spans="1:6" ht="33.75" x14ac:dyDescent="0.2">
      <c r="A135" s="12" t="s">
        <v>208</v>
      </c>
      <c r="B135" s="6" t="s">
        <v>30</v>
      </c>
      <c r="C135" s="4" t="s">
        <v>209</v>
      </c>
      <c r="D135" s="11" t="s">
        <v>42</v>
      </c>
      <c r="E135" s="11">
        <v>146827.79999999999</v>
      </c>
      <c r="F135" s="13" t="str">
        <f t="shared" si="3"/>
        <v>-</v>
      </c>
    </row>
    <row r="136" spans="1:6" ht="45" x14ac:dyDescent="0.2">
      <c r="A136" s="12" t="s">
        <v>210</v>
      </c>
      <c r="B136" s="6" t="s">
        <v>30</v>
      </c>
      <c r="C136" s="4" t="s">
        <v>211</v>
      </c>
      <c r="D136" s="11" t="s">
        <v>42</v>
      </c>
      <c r="E136" s="11">
        <v>146827.79999999999</v>
      </c>
      <c r="F136" s="13" t="str">
        <f t="shared" si="3"/>
        <v>-</v>
      </c>
    </row>
    <row r="137" spans="1:6" ht="45" x14ac:dyDescent="0.2">
      <c r="A137" s="12" t="s">
        <v>962</v>
      </c>
      <c r="B137" s="6" t="s">
        <v>30</v>
      </c>
      <c r="C137" s="4" t="s">
        <v>960</v>
      </c>
      <c r="D137" s="11" t="s">
        <v>42</v>
      </c>
      <c r="E137" s="11">
        <v>81000</v>
      </c>
      <c r="F137" s="13" t="str">
        <f t="shared" si="3"/>
        <v>-</v>
      </c>
    </row>
    <row r="138" spans="1:6" ht="45" x14ac:dyDescent="0.2">
      <c r="A138" s="12" t="s">
        <v>963</v>
      </c>
      <c r="B138" s="6" t="s">
        <v>30</v>
      </c>
      <c r="C138" s="4" t="s">
        <v>961</v>
      </c>
      <c r="D138" s="11" t="s">
        <v>42</v>
      </c>
      <c r="E138" s="11">
        <v>81000</v>
      </c>
      <c r="F138" s="13" t="str">
        <f t="shared" si="3"/>
        <v>-</v>
      </c>
    </row>
    <row r="139" spans="1:6" x14ac:dyDescent="0.2">
      <c r="A139" s="10" t="s">
        <v>212</v>
      </c>
      <c r="B139" s="8" t="s">
        <v>30</v>
      </c>
      <c r="C139" s="9" t="s">
        <v>213</v>
      </c>
      <c r="D139" s="11" t="s">
        <v>42</v>
      </c>
      <c r="E139" s="44">
        <v>7365.75</v>
      </c>
      <c r="F139" s="45" t="str">
        <f t="shared" si="3"/>
        <v>-</v>
      </c>
    </row>
    <row r="140" spans="1:6" ht="33.75" x14ac:dyDescent="0.2">
      <c r="A140" s="5" t="s">
        <v>214</v>
      </c>
      <c r="B140" s="6" t="s">
        <v>30</v>
      </c>
      <c r="C140" s="4" t="s">
        <v>215</v>
      </c>
      <c r="D140" s="11" t="s">
        <v>42</v>
      </c>
      <c r="E140" s="11">
        <v>7365.75</v>
      </c>
      <c r="F140" s="13" t="str">
        <f t="shared" si="3"/>
        <v>-</v>
      </c>
    </row>
    <row r="141" spans="1:6" ht="33.75" x14ac:dyDescent="0.2">
      <c r="A141" s="5" t="s">
        <v>216</v>
      </c>
      <c r="B141" s="6" t="s">
        <v>30</v>
      </c>
      <c r="C141" s="4" t="s">
        <v>217</v>
      </c>
      <c r="D141" s="11" t="s">
        <v>42</v>
      </c>
      <c r="E141" s="11">
        <v>7365.75</v>
      </c>
      <c r="F141" s="13" t="str">
        <f t="shared" si="3"/>
        <v>-</v>
      </c>
    </row>
    <row r="142" spans="1:6" x14ac:dyDescent="0.2">
      <c r="A142" s="10" t="s">
        <v>218</v>
      </c>
      <c r="B142" s="8" t="s">
        <v>30</v>
      </c>
      <c r="C142" s="9" t="s">
        <v>219</v>
      </c>
      <c r="D142" s="11" t="s">
        <v>42</v>
      </c>
      <c r="E142" s="44">
        <v>2791019.88</v>
      </c>
      <c r="F142" s="45" t="str">
        <f t="shared" si="3"/>
        <v>-</v>
      </c>
    </row>
    <row r="143" spans="1:6" ht="22.5" x14ac:dyDescent="0.2">
      <c r="A143" s="5" t="s">
        <v>220</v>
      </c>
      <c r="B143" s="6" t="s">
        <v>30</v>
      </c>
      <c r="C143" s="4" t="s">
        <v>221</v>
      </c>
      <c r="D143" s="11" t="s">
        <v>42</v>
      </c>
      <c r="E143" s="11">
        <v>38883.35</v>
      </c>
      <c r="F143" s="13" t="str">
        <f t="shared" si="3"/>
        <v>-</v>
      </c>
    </row>
    <row r="144" spans="1:6" ht="67.5" x14ac:dyDescent="0.2">
      <c r="A144" s="5" t="s">
        <v>222</v>
      </c>
      <c r="B144" s="6" t="s">
        <v>30</v>
      </c>
      <c r="C144" s="4" t="s">
        <v>847</v>
      </c>
      <c r="D144" s="11" t="s">
        <v>42</v>
      </c>
      <c r="E144" s="11">
        <v>38433.35</v>
      </c>
      <c r="F144" s="13" t="str">
        <f t="shared" si="3"/>
        <v>-</v>
      </c>
    </row>
    <row r="145" spans="1:6" ht="67.5" x14ac:dyDescent="0.2">
      <c r="A145" s="5" t="s">
        <v>222</v>
      </c>
      <c r="B145" s="6" t="s">
        <v>30</v>
      </c>
      <c r="C145" s="4" t="s">
        <v>223</v>
      </c>
      <c r="D145" s="11" t="s">
        <v>42</v>
      </c>
      <c r="E145" s="11">
        <v>38433.35</v>
      </c>
      <c r="F145" s="13" t="str">
        <f t="shared" si="3"/>
        <v>-</v>
      </c>
    </row>
    <row r="146" spans="1:6" ht="45" x14ac:dyDescent="0.2">
      <c r="A146" s="5" t="s">
        <v>224</v>
      </c>
      <c r="B146" s="6" t="s">
        <v>30</v>
      </c>
      <c r="C146" s="4" t="s">
        <v>225</v>
      </c>
      <c r="D146" s="11" t="s">
        <v>42</v>
      </c>
      <c r="E146" s="11">
        <v>450</v>
      </c>
      <c r="F146" s="13" t="str">
        <f t="shared" si="3"/>
        <v>-</v>
      </c>
    </row>
    <row r="147" spans="1:6" ht="78.75" x14ac:dyDescent="0.2">
      <c r="A147" s="12" t="s">
        <v>226</v>
      </c>
      <c r="B147" s="6" t="s">
        <v>30</v>
      </c>
      <c r="C147" s="4" t="s">
        <v>227</v>
      </c>
      <c r="D147" s="11" t="s">
        <v>42</v>
      </c>
      <c r="E147" s="11">
        <v>450</v>
      </c>
      <c r="F147" s="13" t="str">
        <f t="shared" si="3"/>
        <v>-</v>
      </c>
    </row>
    <row r="148" spans="1:6" ht="56.25" x14ac:dyDescent="0.2">
      <c r="A148" s="12" t="s">
        <v>228</v>
      </c>
      <c r="B148" s="6" t="s">
        <v>30</v>
      </c>
      <c r="C148" s="4" t="s">
        <v>229</v>
      </c>
      <c r="D148" s="11" t="s">
        <v>42</v>
      </c>
      <c r="E148" s="11">
        <v>632.65</v>
      </c>
      <c r="F148" s="13" t="str">
        <f t="shared" si="3"/>
        <v>-</v>
      </c>
    </row>
    <row r="149" spans="1:6" ht="45" x14ac:dyDescent="0.2">
      <c r="A149" s="12" t="s">
        <v>230</v>
      </c>
      <c r="B149" s="6" t="s">
        <v>30</v>
      </c>
      <c r="C149" s="4" t="s">
        <v>231</v>
      </c>
      <c r="D149" s="11" t="s">
        <v>42</v>
      </c>
      <c r="E149" s="11">
        <v>632.65</v>
      </c>
      <c r="F149" s="13" t="str">
        <f t="shared" si="3"/>
        <v>-</v>
      </c>
    </row>
    <row r="150" spans="1:6" ht="67.5" x14ac:dyDescent="0.2">
      <c r="A150" s="12" t="s">
        <v>232</v>
      </c>
      <c r="B150" s="6" t="s">
        <v>30</v>
      </c>
      <c r="C150" s="4" t="s">
        <v>233</v>
      </c>
      <c r="D150" s="11" t="s">
        <v>42</v>
      </c>
      <c r="E150" s="11">
        <v>632.65</v>
      </c>
      <c r="F150" s="13" t="str">
        <f t="shared" si="3"/>
        <v>-</v>
      </c>
    </row>
    <row r="151" spans="1:6" ht="90" x14ac:dyDescent="0.2">
      <c r="A151" s="12" t="s">
        <v>234</v>
      </c>
      <c r="B151" s="6" t="s">
        <v>30</v>
      </c>
      <c r="C151" s="4" t="s">
        <v>235</v>
      </c>
      <c r="D151" s="11" t="s">
        <v>42</v>
      </c>
      <c r="E151" s="11">
        <v>6000</v>
      </c>
      <c r="F151" s="13" t="str">
        <f t="shared" si="3"/>
        <v>-</v>
      </c>
    </row>
    <row r="152" spans="1:6" ht="33.75" x14ac:dyDescent="0.2">
      <c r="A152" s="12" t="s">
        <v>236</v>
      </c>
      <c r="B152" s="6" t="s">
        <v>30</v>
      </c>
      <c r="C152" s="4" t="s">
        <v>237</v>
      </c>
      <c r="D152" s="11" t="s">
        <v>42</v>
      </c>
      <c r="E152" s="11">
        <v>-4000</v>
      </c>
      <c r="F152" s="13" t="str">
        <f t="shared" si="3"/>
        <v>-</v>
      </c>
    </row>
    <row r="153" spans="1:6" ht="67.5" x14ac:dyDescent="0.2">
      <c r="A153" s="12" t="s">
        <v>238</v>
      </c>
      <c r="B153" s="6" t="s">
        <v>30</v>
      </c>
      <c r="C153" s="4" t="s">
        <v>239</v>
      </c>
      <c r="D153" s="11" t="s">
        <v>42</v>
      </c>
      <c r="E153" s="11">
        <v>-4000</v>
      </c>
      <c r="F153" s="13" t="str">
        <f t="shared" si="3"/>
        <v>-</v>
      </c>
    </row>
    <row r="154" spans="1:6" ht="22.5" x14ac:dyDescent="0.2">
      <c r="A154" s="12" t="s">
        <v>966</v>
      </c>
      <c r="B154" s="6" t="s">
        <v>30</v>
      </c>
      <c r="C154" s="4" t="s">
        <v>964</v>
      </c>
      <c r="D154" s="11" t="s">
        <v>42</v>
      </c>
      <c r="E154" s="11">
        <v>10000</v>
      </c>
      <c r="F154" s="13" t="s">
        <v>42</v>
      </c>
    </row>
    <row r="155" spans="1:6" ht="33.75" x14ac:dyDescent="0.2">
      <c r="A155" s="12" t="s">
        <v>967</v>
      </c>
      <c r="B155" s="6" t="s">
        <v>30</v>
      </c>
      <c r="C155" s="4" t="s">
        <v>965</v>
      </c>
      <c r="D155" s="11" t="s">
        <v>42</v>
      </c>
      <c r="E155" s="11">
        <v>10000</v>
      </c>
      <c r="F155" s="13" t="s">
        <v>42</v>
      </c>
    </row>
    <row r="156" spans="1:6" ht="45" x14ac:dyDescent="0.2">
      <c r="A156" s="5" t="s">
        <v>240</v>
      </c>
      <c r="B156" s="6" t="s">
        <v>30</v>
      </c>
      <c r="C156" s="4" t="s">
        <v>241</v>
      </c>
      <c r="D156" s="11" t="s">
        <v>42</v>
      </c>
      <c r="E156" s="11">
        <v>228710.69</v>
      </c>
      <c r="F156" s="13" t="str">
        <f t="shared" si="3"/>
        <v>-</v>
      </c>
    </row>
    <row r="157" spans="1:6" ht="78.75" x14ac:dyDescent="0.2">
      <c r="A157" s="12" t="s">
        <v>242</v>
      </c>
      <c r="B157" s="6" t="s">
        <v>30</v>
      </c>
      <c r="C157" s="4" t="s">
        <v>243</v>
      </c>
      <c r="D157" s="11" t="s">
        <v>42</v>
      </c>
      <c r="E157" s="11">
        <v>228710.69</v>
      </c>
      <c r="F157" s="13" t="str">
        <f t="shared" si="3"/>
        <v>-</v>
      </c>
    </row>
    <row r="158" spans="1:6" ht="78.75" x14ac:dyDescent="0.2">
      <c r="A158" s="12" t="s">
        <v>242</v>
      </c>
      <c r="B158" s="6" t="s">
        <v>30</v>
      </c>
      <c r="C158" s="4" t="s">
        <v>244</v>
      </c>
      <c r="D158" s="11" t="s">
        <v>42</v>
      </c>
      <c r="E158" s="11">
        <v>180000</v>
      </c>
      <c r="F158" s="13" t="str">
        <f t="shared" si="3"/>
        <v>-</v>
      </c>
    </row>
    <row r="159" spans="1:6" ht="78.75" x14ac:dyDescent="0.2">
      <c r="A159" s="12" t="s">
        <v>242</v>
      </c>
      <c r="B159" s="6" t="s">
        <v>30</v>
      </c>
      <c r="C159" s="4" t="s">
        <v>245</v>
      </c>
      <c r="D159" s="11" t="s">
        <v>42</v>
      </c>
      <c r="E159" s="11">
        <v>48710.69</v>
      </c>
      <c r="F159" s="13" t="str">
        <f t="shared" si="3"/>
        <v>-</v>
      </c>
    </row>
    <row r="160" spans="1:6" ht="22.5" x14ac:dyDescent="0.2">
      <c r="A160" s="12" t="s">
        <v>246</v>
      </c>
      <c r="B160" s="6" t="s">
        <v>30</v>
      </c>
      <c r="C160" s="4" t="s">
        <v>247</v>
      </c>
      <c r="D160" s="11" t="s">
        <v>42</v>
      </c>
      <c r="E160" s="11">
        <v>185750</v>
      </c>
      <c r="F160" s="13" t="str">
        <f t="shared" si="3"/>
        <v>-</v>
      </c>
    </row>
    <row r="161" spans="1:6" ht="33.75" x14ac:dyDescent="0.2">
      <c r="A161" s="12" t="s">
        <v>248</v>
      </c>
      <c r="B161" s="6" t="s">
        <v>30</v>
      </c>
      <c r="C161" s="4" t="s">
        <v>249</v>
      </c>
      <c r="D161" s="11" t="s">
        <v>42</v>
      </c>
      <c r="E161" s="11">
        <v>750</v>
      </c>
      <c r="F161" s="13" t="str">
        <f t="shared" si="3"/>
        <v>-</v>
      </c>
    </row>
    <row r="162" spans="1:6" ht="45" x14ac:dyDescent="0.2">
      <c r="A162" s="12" t="s">
        <v>250</v>
      </c>
      <c r="B162" s="6" t="s">
        <v>30</v>
      </c>
      <c r="C162" s="4" t="s">
        <v>251</v>
      </c>
      <c r="D162" s="11" t="s">
        <v>42</v>
      </c>
      <c r="E162" s="11">
        <v>750</v>
      </c>
      <c r="F162" s="13" t="str">
        <f t="shared" si="3"/>
        <v>-</v>
      </c>
    </row>
    <row r="163" spans="1:6" ht="78.75" x14ac:dyDescent="0.2">
      <c r="A163" s="12" t="s">
        <v>848</v>
      </c>
      <c r="B163" s="6" t="s">
        <v>30</v>
      </c>
      <c r="C163" s="4" t="s">
        <v>849</v>
      </c>
      <c r="D163" s="11" t="s">
        <v>42</v>
      </c>
      <c r="E163" s="11">
        <v>750</v>
      </c>
      <c r="F163" s="13" t="str">
        <f t="shared" si="3"/>
        <v>-</v>
      </c>
    </row>
    <row r="164" spans="1:6" ht="22.5" x14ac:dyDescent="0.2">
      <c r="A164" s="12" t="s">
        <v>252</v>
      </c>
      <c r="B164" s="6" t="s">
        <v>30</v>
      </c>
      <c r="C164" s="4" t="s">
        <v>850</v>
      </c>
      <c r="D164" s="11" t="s">
        <v>42</v>
      </c>
      <c r="E164" s="11">
        <v>185000</v>
      </c>
      <c r="F164" s="13" t="str">
        <f t="shared" si="3"/>
        <v>-</v>
      </c>
    </row>
    <row r="165" spans="1:6" ht="56.25" x14ac:dyDescent="0.2">
      <c r="A165" s="12" t="s">
        <v>253</v>
      </c>
      <c r="B165" s="6" t="s">
        <v>30</v>
      </c>
      <c r="C165" s="4" t="s">
        <v>254</v>
      </c>
      <c r="D165" s="11" t="s">
        <v>42</v>
      </c>
      <c r="E165" s="11">
        <v>185000</v>
      </c>
      <c r="F165" s="13" t="str">
        <f t="shared" si="3"/>
        <v>-</v>
      </c>
    </row>
    <row r="166" spans="1:6" ht="56.25" x14ac:dyDescent="0.2">
      <c r="A166" s="5" t="s">
        <v>255</v>
      </c>
      <c r="B166" s="6" t="s">
        <v>30</v>
      </c>
      <c r="C166" s="4" t="s">
        <v>256</v>
      </c>
      <c r="D166" s="11" t="s">
        <v>42</v>
      </c>
      <c r="E166" s="11">
        <v>34234</v>
      </c>
      <c r="F166" s="13" t="str">
        <f t="shared" si="3"/>
        <v>-</v>
      </c>
    </row>
    <row r="167" spans="1:6" ht="56.25" x14ac:dyDescent="0.2">
      <c r="A167" s="5" t="s">
        <v>257</v>
      </c>
      <c r="B167" s="6" t="s">
        <v>30</v>
      </c>
      <c r="C167" s="4" t="s">
        <v>258</v>
      </c>
      <c r="D167" s="11" t="s">
        <v>42</v>
      </c>
      <c r="E167" s="11">
        <v>34234</v>
      </c>
      <c r="F167" s="13" t="str">
        <f t="shared" si="3"/>
        <v>-</v>
      </c>
    </row>
    <row r="168" spans="1:6" ht="56.25" x14ac:dyDescent="0.2">
      <c r="A168" s="5" t="s">
        <v>257</v>
      </c>
      <c r="B168" s="6" t="s">
        <v>30</v>
      </c>
      <c r="C168" s="4" t="s">
        <v>259</v>
      </c>
      <c r="D168" s="11" t="s">
        <v>42</v>
      </c>
      <c r="E168" s="11">
        <v>1234</v>
      </c>
      <c r="F168" s="13" t="str">
        <f t="shared" si="3"/>
        <v>-</v>
      </c>
    </row>
    <row r="169" spans="1:6" ht="90" x14ac:dyDescent="0.2">
      <c r="A169" s="12" t="s">
        <v>260</v>
      </c>
      <c r="B169" s="6" t="s">
        <v>30</v>
      </c>
      <c r="C169" s="4" t="s">
        <v>261</v>
      </c>
      <c r="D169" s="11" t="s">
        <v>42</v>
      </c>
      <c r="E169" s="11">
        <v>33000</v>
      </c>
      <c r="F169" s="13" t="str">
        <f t="shared" si="3"/>
        <v>-</v>
      </c>
    </row>
    <row r="170" spans="1:6" ht="22.5" x14ac:dyDescent="0.2">
      <c r="A170" s="5" t="s">
        <v>262</v>
      </c>
      <c r="B170" s="6" t="s">
        <v>30</v>
      </c>
      <c r="C170" s="4" t="s">
        <v>263</v>
      </c>
      <c r="D170" s="11" t="s">
        <v>42</v>
      </c>
      <c r="E170" s="11">
        <v>300949.84999999998</v>
      </c>
      <c r="F170" s="13" t="str">
        <f t="shared" si="3"/>
        <v>-</v>
      </c>
    </row>
    <row r="171" spans="1:6" ht="33.75" x14ac:dyDescent="0.2">
      <c r="A171" s="5" t="s">
        <v>264</v>
      </c>
      <c r="B171" s="6" t="s">
        <v>30</v>
      </c>
      <c r="C171" s="4" t="s">
        <v>265</v>
      </c>
      <c r="D171" s="11" t="s">
        <v>42</v>
      </c>
      <c r="E171" s="11">
        <v>300949.84999999998</v>
      </c>
      <c r="F171" s="13" t="str">
        <f t="shared" si="3"/>
        <v>-</v>
      </c>
    </row>
    <row r="172" spans="1:6" ht="45" x14ac:dyDescent="0.2">
      <c r="A172" s="5" t="s">
        <v>266</v>
      </c>
      <c r="B172" s="6" t="s">
        <v>30</v>
      </c>
      <c r="C172" s="4" t="s">
        <v>267</v>
      </c>
      <c r="D172" s="11" t="s">
        <v>42</v>
      </c>
      <c r="E172" s="11">
        <v>338448.52</v>
      </c>
      <c r="F172" s="13" t="str">
        <f t="shared" si="3"/>
        <v>-</v>
      </c>
    </row>
    <row r="173" spans="1:6" ht="56.25" x14ac:dyDescent="0.2">
      <c r="A173" s="5" t="s">
        <v>268</v>
      </c>
      <c r="B173" s="6" t="s">
        <v>30</v>
      </c>
      <c r="C173" s="4" t="s">
        <v>269</v>
      </c>
      <c r="D173" s="11" t="s">
        <v>42</v>
      </c>
      <c r="E173" s="11">
        <v>338448.52</v>
      </c>
      <c r="F173" s="13" t="str">
        <f t="shared" si="3"/>
        <v>-</v>
      </c>
    </row>
    <row r="174" spans="1:6" ht="56.25" x14ac:dyDescent="0.2">
      <c r="A174" s="5" t="s">
        <v>270</v>
      </c>
      <c r="B174" s="6" t="s">
        <v>30</v>
      </c>
      <c r="C174" s="4" t="s">
        <v>271</v>
      </c>
      <c r="D174" s="11" t="s">
        <v>42</v>
      </c>
      <c r="E174" s="11">
        <v>268478.09000000003</v>
      </c>
      <c r="F174" s="13" t="str">
        <f t="shared" si="3"/>
        <v>-</v>
      </c>
    </row>
    <row r="175" spans="1:6" ht="90" x14ac:dyDescent="0.2">
      <c r="A175" s="12" t="s">
        <v>272</v>
      </c>
      <c r="B175" s="6" t="s">
        <v>30</v>
      </c>
      <c r="C175" s="4" t="s">
        <v>273</v>
      </c>
      <c r="D175" s="11" t="s">
        <v>42</v>
      </c>
      <c r="E175" s="11">
        <v>264478.09000000003</v>
      </c>
      <c r="F175" s="13" t="str">
        <f t="shared" ref="F175" si="4">IF(OR(D175="-",IF(E175="-",0,E175)&gt;=IF(D175="-",0,D175)),"-",IF(D175="-",0,D175)-IF(E175="-",0,E175))</f>
        <v>-</v>
      </c>
    </row>
    <row r="176" spans="1:6" ht="90" x14ac:dyDescent="0.2">
      <c r="A176" s="12" t="s">
        <v>272</v>
      </c>
      <c r="B176" s="6" t="s">
        <v>30</v>
      </c>
      <c r="C176" s="4" t="s">
        <v>907</v>
      </c>
      <c r="D176" s="11" t="s">
        <v>42</v>
      </c>
      <c r="E176" s="11">
        <v>4000</v>
      </c>
      <c r="F176" s="13" t="str">
        <f t="shared" si="3"/>
        <v>-</v>
      </c>
    </row>
    <row r="177" spans="1:6" ht="22.5" x14ac:dyDescent="0.2">
      <c r="A177" s="5" t="s">
        <v>274</v>
      </c>
      <c r="B177" s="6" t="s">
        <v>30</v>
      </c>
      <c r="C177" s="4" t="s">
        <v>275</v>
      </c>
      <c r="D177" s="11" t="s">
        <v>42</v>
      </c>
      <c r="E177" s="11">
        <v>1388932.73</v>
      </c>
      <c r="F177" s="13" t="str">
        <f t="shared" si="3"/>
        <v>-</v>
      </c>
    </row>
    <row r="178" spans="1:6" ht="33.75" x14ac:dyDescent="0.2">
      <c r="A178" s="5" t="s">
        <v>276</v>
      </c>
      <c r="B178" s="6" t="s">
        <v>30</v>
      </c>
      <c r="C178" s="4" t="s">
        <v>277</v>
      </c>
      <c r="D178" s="11" t="s">
        <v>42</v>
      </c>
      <c r="E178" s="11">
        <v>1388932.73</v>
      </c>
      <c r="F178" s="13" t="str">
        <f t="shared" si="3"/>
        <v>-</v>
      </c>
    </row>
    <row r="179" spans="1:6" ht="33.75" x14ac:dyDescent="0.2">
      <c r="A179" s="5" t="s">
        <v>276</v>
      </c>
      <c r="B179" s="6" t="s">
        <v>30</v>
      </c>
      <c r="C179" s="4" t="s">
        <v>278</v>
      </c>
      <c r="D179" s="11" t="s">
        <v>42</v>
      </c>
      <c r="E179" s="11">
        <v>256287.68</v>
      </c>
      <c r="F179" s="13" t="str">
        <f t="shared" si="3"/>
        <v>-</v>
      </c>
    </row>
    <row r="180" spans="1:6" ht="33.75" x14ac:dyDescent="0.2">
      <c r="A180" s="5" t="s">
        <v>276</v>
      </c>
      <c r="B180" s="6" t="s">
        <v>30</v>
      </c>
      <c r="C180" s="4" t="s">
        <v>279</v>
      </c>
      <c r="D180" s="11" t="s">
        <v>42</v>
      </c>
      <c r="E180" s="11">
        <v>104533.74</v>
      </c>
      <c r="F180" s="13" t="str">
        <f t="shared" si="3"/>
        <v>-</v>
      </c>
    </row>
    <row r="181" spans="1:6" ht="33.75" x14ac:dyDescent="0.2">
      <c r="A181" s="5" t="s">
        <v>276</v>
      </c>
      <c r="B181" s="6" t="s">
        <v>30</v>
      </c>
      <c r="C181" s="4" t="s">
        <v>280</v>
      </c>
      <c r="D181" s="11" t="s">
        <v>42</v>
      </c>
      <c r="E181" s="11">
        <v>61309.87</v>
      </c>
      <c r="F181" s="13" t="str">
        <f t="shared" si="3"/>
        <v>-</v>
      </c>
    </row>
    <row r="182" spans="1:6" ht="67.5" x14ac:dyDescent="0.2">
      <c r="A182" s="5" t="s">
        <v>281</v>
      </c>
      <c r="B182" s="6" t="s">
        <v>30</v>
      </c>
      <c r="C182" s="4" t="s">
        <v>282</v>
      </c>
      <c r="D182" s="11" t="s">
        <v>42</v>
      </c>
      <c r="E182" s="11">
        <v>957551.44</v>
      </c>
      <c r="F182" s="13" t="str">
        <f t="shared" si="3"/>
        <v>-</v>
      </c>
    </row>
    <row r="183" spans="1:6" ht="67.5" x14ac:dyDescent="0.2">
      <c r="A183" s="5" t="s">
        <v>281</v>
      </c>
      <c r="B183" s="6" t="s">
        <v>30</v>
      </c>
      <c r="C183" s="4" t="s">
        <v>906</v>
      </c>
      <c r="D183" s="11" t="s">
        <v>42</v>
      </c>
      <c r="E183" s="11">
        <v>2000</v>
      </c>
      <c r="F183" s="13" t="str">
        <f t="shared" ref="F183" si="5">IF(OR(D183="-",IF(E183="-",0,E183)&gt;=IF(D183="-",0,D183)),"-",IF(D183="-",0,D183)-IF(E183="-",0,E183))</f>
        <v>-</v>
      </c>
    </row>
    <row r="184" spans="1:6" ht="67.5" x14ac:dyDescent="0.2">
      <c r="A184" s="5" t="s">
        <v>281</v>
      </c>
      <c r="B184" s="6" t="s">
        <v>30</v>
      </c>
      <c r="C184" s="4" t="s">
        <v>283</v>
      </c>
      <c r="D184" s="11" t="s">
        <v>42</v>
      </c>
      <c r="E184" s="11">
        <v>955551.44</v>
      </c>
      <c r="F184" s="13" t="str">
        <f t="shared" si="3"/>
        <v>-</v>
      </c>
    </row>
    <row r="185" spans="1:6" ht="56.25" x14ac:dyDescent="0.2">
      <c r="A185" s="5" t="s">
        <v>903</v>
      </c>
      <c r="B185" s="6" t="s">
        <v>30</v>
      </c>
      <c r="C185" s="7" t="s">
        <v>902</v>
      </c>
      <c r="D185" s="11" t="s">
        <v>42</v>
      </c>
      <c r="E185" s="11">
        <v>9250</v>
      </c>
      <c r="F185" s="13" t="str">
        <f t="shared" si="3"/>
        <v>-</v>
      </c>
    </row>
    <row r="186" spans="1:6" x14ac:dyDescent="0.2">
      <c r="A186" s="10" t="s">
        <v>978</v>
      </c>
      <c r="B186" s="6" t="s">
        <v>30</v>
      </c>
      <c r="C186" s="9" t="s">
        <v>979</v>
      </c>
      <c r="D186" s="11" t="s">
        <v>42</v>
      </c>
      <c r="E186" s="44">
        <v>6704.91</v>
      </c>
      <c r="F186" s="13" t="s">
        <v>42</v>
      </c>
    </row>
    <row r="187" spans="1:6" x14ac:dyDescent="0.2">
      <c r="A187" s="5" t="s">
        <v>971</v>
      </c>
      <c r="B187" s="6" t="s">
        <v>30</v>
      </c>
      <c r="C187" s="7" t="s">
        <v>968</v>
      </c>
      <c r="D187" s="11" t="s">
        <v>42</v>
      </c>
      <c r="E187" s="11">
        <v>6704.91</v>
      </c>
      <c r="F187" s="13" t="s">
        <v>42</v>
      </c>
    </row>
    <row r="188" spans="1:6" ht="22.5" x14ac:dyDescent="0.2">
      <c r="A188" s="5" t="s">
        <v>972</v>
      </c>
      <c r="B188" s="6" t="s">
        <v>30</v>
      </c>
      <c r="C188" s="7" t="s">
        <v>969</v>
      </c>
      <c r="D188" s="11" t="s">
        <v>42</v>
      </c>
      <c r="E188" s="11">
        <v>6704.91</v>
      </c>
      <c r="F188" s="13" t="s">
        <v>42</v>
      </c>
    </row>
    <row r="189" spans="1:6" ht="22.5" x14ac:dyDescent="0.2">
      <c r="A189" s="5" t="s">
        <v>972</v>
      </c>
      <c r="B189" s="6" t="s">
        <v>30</v>
      </c>
      <c r="C189" s="7" t="s">
        <v>970</v>
      </c>
      <c r="D189" s="11" t="s">
        <v>42</v>
      </c>
      <c r="E189" s="11">
        <v>6704.91</v>
      </c>
      <c r="F189" s="13" t="s">
        <v>42</v>
      </c>
    </row>
    <row r="190" spans="1:6" x14ac:dyDescent="0.2">
      <c r="A190" s="10" t="s">
        <v>284</v>
      </c>
      <c r="B190" s="8" t="s">
        <v>30</v>
      </c>
      <c r="C190" s="9" t="s">
        <v>285</v>
      </c>
      <c r="D190" s="44">
        <v>390365701.85000002</v>
      </c>
      <c r="E190" s="44">
        <f>362428290.79+996000</f>
        <v>363424290.79000002</v>
      </c>
      <c r="F190" s="45">
        <f t="shared" si="3"/>
        <v>26941411.060000002</v>
      </c>
    </row>
    <row r="191" spans="1:6" ht="33.75" x14ac:dyDescent="0.2">
      <c r="A191" s="10" t="s">
        <v>286</v>
      </c>
      <c r="B191" s="8" t="s">
        <v>30</v>
      </c>
      <c r="C191" s="9" t="s">
        <v>287</v>
      </c>
      <c r="D191" s="44">
        <v>388722601.85000002</v>
      </c>
      <c r="E191" s="44">
        <f>361391476.72+996000</f>
        <v>362387476.72000003</v>
      </c>
      <c r="F191" s="45">
        <f t="shared" si="3"/>
        <v>26335125.129999995</v>
      </c>
    </row>
    <row r="192" spans="1:6" ht="22.5" x14ac:dyDescent="0.2">
      <c r="A192" s="5" t="s">
        <v>288</v>
      </c>
      <c r="B192" s="6" t="s">
        <v>30</v>
      </c>
      <c r="C192" s="4" t="s">
        <v>289</v>
      </c>
      <c r="D192" s="44" t="s">
        <v>42</v>
      </c>
      <c r="E192" s="11">
        <v>102869597.5</v>
      </c>
      <c r="F192" s="13" t="str">
        <f t="shared" si="3"/>
        <v>-</v>
      </c>
    </row>
    <row r="193" spans="1:10" x14ac:dyDescent="0.2">
      <c r="A193" s="5" t="s">
        <v>290</v>
      </c>
      <c r="B193" s="6" t="s">
        <v>30</v>
      </c>
      <c r="C193" s="4" t="s">
        <v>291</v>
      </c>
      <c r="D193" s="44" t="s">
        <v>42</v>
      </c>
      <c r="E193" s="11">
        <v>11960025</v>
      </c>
      <c r="F193" s="13" t="str">
        <f t="shared" si="3"/>
        <v>-</v>
      </c>
    </row>
    <row r="194" spans="1:10" ht="22.5" x14ac:dyDescent="0.2">
      <c r="A194" s="5" t="s">
        <v>292</v>
      </c>
      <c r="B194" s="6" t="s">
        <v>30</v>
      </c>
      <c r="C194" s="4" t="s">
        <v>293</v>
      </c>
      <c r="D194" s="44" t="s">
        <v>42</v>
      </c>
      <c r="E194" s="11">
        <v>11960025</v>
      </c>
      <c r="F194" s="13" t="str">
        <f t="shared" si="3"/>
        <v>-</v>
      </c>
    </row>
    <row r="195" spans="1:10" ht="22.5" x14ac:dyDescent="0.2">
      <c r="A195" s="5" t="s">
        <v>294</v>
      </c>
      <c r="B195" s="6" t="s">
        <v>30</v>
      </c>
      <c r="C195" s="4" t="s">
        <v>295</v>
      </c>
      <c r="D195" s="44" t="s">
        <v>42</v>
      </c>
      <c r="E195" s="11">
        <v>90909572.5</v>
      </c>
      <c r="F195" s="13" t="str">
        <f t="shared" si="3"/>
        <v>-</v>
      </c>
    </row>
    <row r="196" spans="1:10" ht="22.5" x14ac:dyDescent="0.2">
      <c r="A196" s="5" t="s">
        <v>296</v>
      </c>
      <c r="B196" s="6" t="s">
        <v>30</v>
      </c>
      <c r="C196" s="4" t="s">
        <v>297</v>
      </c>
      <c r="D196" s="44" t="s">
        <v>42</v>
      </c>
      <c r="E196" s="11">
        <v>90909572.5</v>
      </c>
      <c r="F196" s="13" t="str">
        <f t="shared" si="3"/>
        <v>-</v>
      </c>
    </row>
    <row r="197" spans="1:10" ht="22.5" x14ac:dyDescent="0.2">
      <c r="A197" s="5" t="s">
        <v>298</v>
      </c>
      <c r="B197" s="6" t="s">
        <v>30</v>
      </c>
      <c r="C197" s="4" t="s">
        <v>299</v>
      </c>
      <c r="D197" s="44" t="s">
        <v>42</v>
      </c>
      <c r="E197" s="11">
        <v>44250987.469999999</v>
      </c>
      <c r="F197" s="13" t="str">
        <f t="shared" si="3"/>
        <v>-</v>
      </c>
    </row>
    <row r="198" spans="1:10" ht="33.75" x14ac:dyDescent="0.2">
      <c r="A198" s="5" t="s">
        <v>949</v>
      </c>
      <c r="B198" s="6" t="s">
        <v>30</v>
      </c>
      <c r="C198" s="4" t="s">
        <v>944</v>
      </c>
      <c r="D198" s="44" t="s">
        <v>42</v>
      </c>
      <c r="E198" s="11">
        <v>14000000</v>
      </c>
      <c r="F198" s="13" t="s">
        <v>42</v>
      </c>
    </row>
    <row r="199" spans="1:10" ht="33.75" x14ac:dyDescent="0.2">
      <c r="A199" s="5" t="s">
        <v>950</v>
      </c>
      <c r="B199" s="6" t="s">
        <v>30</v>
      </c>
      <c r="C199" s="4" t="s">
        <v>945</v>
      </c>
      <c r="D199" s="44" t="s">
        <v>42</v>
      </c>
      <c r="E199" s="11">
        <v>14000000</v>
      </c>
      <c r="F199" s="13" t="s">
        <v>42</v>
      </c>
    </row>
    <row r="200" spans="1:10" ht="45" x14ac:dyDescent="0.2">
      <c r="A200" s="5" t="s">
        <v>910</v>
      </c>
      <c r="B200" s="6" t="s">
        <v>30</v>
      </c>
      <c r="C200" s="4" t="s">
        <v>908</v>
      </c>
      <c r="D200" s="44" t="s">
        <v>42</v>
      </c>
      <c r="E200" s="11">
        <v>920020</v>
      </c>
      <c r="F200" s="13" t="s">
        <v>42</v>
      </c>
    </row>
    <row r="201" spans="1:10" ht="45" x14ac:dyDescent="0.2">
      <c r="A201" s="5" t="s">
        <v>911</v>
      </c>
      <c r="B201" s="6" t="s">
        <v>30</v>
      </c>
      <c r="C201" s="4" t="s">
        <v>909</v>
      </c>
      <c r="D201" s="44" t="s">
        <v>42</v>
      </c>
      <c r="E201" s="11">
        <v>920020</v>
      </c>
      <c r="F201" s="13" t="s">
        <v>42</v>
      </c>
    </row>
    <row r="202" spans="1:10" x14ac:dyDescent="0.2">
      <c r="A202" s="5" t="s">
        <v>914</v>
      </c>
      <c r="B202" s="6" t="s">
        <v>30</v>
      </c>
      <c r="C202" s="4" t="s">
        <v>912</v>
      </c>
      <c r="D202" s="44" t="s">
        <v>42</v>
      </c>
      <c r="E202" s="11">
        <v>26700</v>
      </c>
      <c r="F202" s="13" t="s">
        <v>42</v>
      </c>
    </row>
    <row r="203" spans="1:10" ht="22.5" x14ac:dyDescent="0.2">
      <c r="A203" s="5" t="s">
        <v>915</v>
      </c>
      <c r="B203" s="6" t="s">
        <v>30</v>
      </c>
      <c r="C203" s="4" t="s">
        <v>913</v>
      </c>
      <c r="D203" s="44" t="s">
        <v>42</v>
      </c>
      <c r="E203" s="11">
        <v>26700</v>
      </c>
      <c r="F203" s="13" t="s">
        <v>42</v>
      </c>
    </row>
    <row r="204" spans="1:10" ht="45" x14ac:dyDescent="0.2">
      <c r="A204" s="5" t="s">
        <v>975</v>
      </c>
      <c r="B204" s="6" t="s">
        <v>30</v>
      </c>
      <c r="C204" s="4" t="s">
        <v>973</v>
      </c>
      <c r="D204" s="44" t="s">
        <v>42</v>
      </c>
      <c r="E204" s="11">
        <v>3337887</v>
      </c>
      <c r="F204" s="13" t="s">
        <v>42</v>
      </c>
    </row>
    <row r="205" spans="1:10" ht="45" x14ac:dyDescent="0.2">
      <c r="A205" s="5" t="s">
        <v>976</v>
      </c>
      <c r="B205" s="6" t="s">
        <v>30</v>
      </c>
      <c r="C205" s="4" t="s">
        <v>974</v>
      </c>
      <c r="D205" s="44" t="s">
        <v>42</v>
      </c>
      <c r="E205" s="11">
        <v>3337887</v>
      </c>
      <c r="F205" s="13" t="s">
        <v>42</v>
      </c>
    </row>
    <row r="206" spans="1:10" x14ac:dyDescent="0.2">
      <c r="A206" s="5" t="s">
        <v>300</v>
      </c>
      <c r="B206" s="6" t="s">
        <v>30</v>
      </c>
      <c r="C206" s="4" t="s">
        <v>301</v>
      </c>
      <c r="D206" s="44" t="s">
        <v>42</v>
      </c>
      <c r="E206" s="11">
        <v>25966380.469999999</v>
      </c>
      <c r="F206" s="13" t="str">
        <f t="shared" si="3"/>
        <v>-</v>
      </c>
    </row>
    <row r="207" spans="1:10" x14ac:dyDescent="0.2">
      <c r="A207" s="5" t="s">
        <v>302</v>
      </c>
      <c r="B207" s="6" t="s">
        <v>30</v>
      </c>
      <c r="C207" s="4" t="s">
        <v>916</v>
      </c>
      <c r="D207" s="44" t="s">
        <v>42</v>
      </c>
      <c r="E207" s="11">
        <v>25966380.469999999</v>
      </c>
      <c r="F207" s="13" t="s">
        <v>42</v>
      </c>
      <c r="J207" s="76"/>
    </row>
    <row r="208" spans="1:10" x14ac:dyDescent="0.2">
      <c r="A208" s="5" t="s">
        <v>302</v>
      </c>
      <c r="B208" s="6" t="s">
        <v>30</v>
      </c>
      <c r="C208" s="4" t="s">
        <v>303</v>
      </c>
      <c r="D208" s="44" t="s">
        <v>42</v>
      </c>
      <c r="E208" s="11">
        <v>20147080.469999999</v>
      </c>
      <c r="F208" s="13" t="str">
        <f t="shared" si="3"/>
        <v>-</v>
      </c>
    </row>
    <row r="209" spans="1:6" x14ac:dyDescent="0.2">
      <c r="A209" s="5" t="s">
        <v>302</v>
      </c>
      <c r="B209" s="6" t="s">
        <v>30</v>
      </c>
      <c r="C209" s="4" t="s">
        <v>304</v>
      </c>
      <c r="D209" s="44" t="s">
        <v>42</v>
      </c>
      <c r="E209" s="11">
        <v>5819300</v>
      </c>
      <c r="F209" s="13" t="str">
        <f t="shared" si="3"/>
        <v>-</v>
      </c>
    </row>
    <row r="210" spans="1:6" ht="22.5" x14ac:dyDescent="0.2">
      <c r="A210" s="5" t="s">
        <v>305</v>
      </c>
      <c r="B210" s="6" t="s">
        <v>30</v>
      </c>
      <c r="C210" s="4" t="s">
        <v>306</v>
      </c>
      <c r="D210" s="44" t="s">
        <v>42</v>
      </c>
      <c r="E210" s="11">
        <f>214270891.75+996000</f>
        <v>215266891.75</v>
      </c>
      <c r="F210" s="13" t="str">
        <f t="shared" si="3"/>
        <v>-</v>
      </c>
    </row>
    <row r="211" spans="1:6" ht="33.75" x14ac:dyDescent="0.2">
      <c r="A211" s="5" t="s">
        <v>307</v>
      </c>
      <c r="B211" s="6" t="s">
        <v>30</v>
      </c>
      <c r="C211" s="4" t="s">
        <v>308</v>
      </c>
      <c r="D211" s="44" t="s">
        <v>42</v>
      </c>
      <c r="E211" s="11">
        <v>2237633.75</v>
      </c>
      <c r="F211" s="13" t="str">
        <f t="shared" si="3"/>
        <v>-</v>
      </c>
    </row>
    <row r="212" spans="1:6" ht="33.75" x14ac:dyDescent="0.2">
      <c r="A212" s="5" t="s">
        <v>309</v>
      </c>
      <c r="B212" s="6" t="s">
        <v>30</v>
      </c>
      <c r="C212" s="4" t="s">
        <v>310</v>
      </c>
      <c r="D212" s="44" t="s">
        <v>42</v>
      </c>
      <c r="E212" s="11">
        <v>2237633.75</v>
      </c>
      <c r="F212" s="13" t="str">
        <f t="shared" si="3"/>
        <v>-</v>
      </c>
    </row>
    <row r="213" spans="1:6" ht="33.75" x14ac:dyDescent="0.2">
      <c r="A213" s="5" t="s">
        <v>309</v>
      </c>
      <c r="B213" s="6" t="s">
        <v>30</v>
      </c>
      <c r="C213" s="4" t="s">
        <v>311</v>
      </c>
      <c r="D213" s="44" t="s">
        <v>42</v>
      </c>
      <c r="E213" s="11">
        <v>1435633.75</v>
      </c>
      <c r="F213" s="13" t="str">
        <f t="shared" si="3"/>
        <v>-</v>
      </c>
    </row>
    <row r="214" spans="1:6" ht="33.75" x14ac:dyDescent="0.2">
      <c r="A214" s="5" t="s">
        <v>309</v>
      </c>
      <c r="B214" s="6" t="s">
        <v>30</v>
      </c>
      <c r="C214" s="4" t="s">
        <v>312</v>
      </c>
      <c r="D214" s="44" t="s">
        <v>42</v>
      </c>
      <c r="E214" s="11">
        <v>802000</v>
      </c>
      <c r="F214" s="13" t="str">
        <f t="shared" si="3"/>
        <v>-</v>
      </c>
    </row>
    <row r="215" spans="1:6" ht="56.25" x14ac:dyDescent="0.2">
      <c r="A215" s="5" t="s">
        <v>313</v>
      </c>
      <c r="B215" s="6" t="s">
        <v>30</v>
      </c>
      <c r="C215" s="4" t="s">
        <v>314</v>
      </c>
      <c r="D215" s="44" t="s">
        <v>42</v>
      </c>
      <c r="E215" s="11">
        <v>1140000</v>
      </c>
      <c r="F215" s="13" t="str">
        <f t="shared" si="3"/>
        <v>-</v>
      </c>
    </row>
    <row r="216" spans="1:6" ht="67.5" x14ac:dyDescent="0.2">
      <c r="A216" s="5" t="s">
        <v>315</v>
      </c>
      <c r="B216" s="6" t="s">
        <v>30</v>
      </c>
      <c r="C216" s="4" t="s">
        <v>316</v>
      </c>
      <c r="D216" s="44" t="s">
        <v>42</v>
      </c>
      <c r="E216" s="11">
        <v>1140000</v>
      </c>
      <c r="F216" s="13" t="str">
        <f t="shared" si="3"/>
        <v>-</v>
      </c>
    </row>
    <row r="217" spans="1:6" ht="45" x14ac:dyDescent="0.2">
      <c r="A217" s="5" t="s">
        <v>317</v>
      </c>
      <c r="B217" s="6" t="s">
        <v>30</v>
      </c>
      <c r="C217" s="4" t="s">
        <v>318</v>
      </c>
      <c r="D217" s="44" t="s">
        <v>42</v>
      </c>
      <c r="E217" s="11">
        <v>89000</v>
      </c>
      <c r="F217" s="13" t="str">
        <f t="shared" si="3"/>
        <v>-</v>
      </c>
    </row>
    <row r="218" spans="1:6" ht="56.25" x14ac:dyDescent="0.2">
      <c r="A218" s="5" t="s">
        <v>319</v>
      </c>
      <c r="B218" s="6" t="s">
        <v>30</v>
      </c>
      <c r="C218" s="4" t="s">
        <v>320</v>
      </c>
      <c r="D218" s="44" t="s">
        <v>42</v>
      </c>
      <c r="E218" s="11">
        <v>89000</v>
      </c>
      <c r="F218" s="13" t="str">
        <f t="shared" si="3"/>
        <v>-</v>
      </c>
    </row>
    <row r="219" spans="1:6" ht="56.25" x14ac:dyDescent="0.2">
      <c r="A219" s="5" t="s">
        <v>918</v>
      </c>
      <c r="B219" s="6" t="s">
        <v>30</v>
      </c>
      <c r="C219" s="4" t="s">
        <v>917</v>
      </c>
      <c r="D219" s="44" t="s">
        <v>42</v>
      </c>
      <c r="E219" s="11">
        <v>834498</v>
      </c>
      <c r="F219" s="13" t="s">
        <v>42</v>
      </c>
    </row>
    <row r="220" spans="1:6" ht="67.5" x14ac:dyDescent="0.2">
      <c r="A220" s="5" t="s">
        <v>920</v>
      </c>
      <c r="B220" s="6" t="s">
        <v>30</v>
      </c>
      <c r="C220" s="4" t="s">
        <v>919</v>
      </c>
      <c r="D220" s="44" t="s">
        <v>42</v>
      </c>
      <c r="E220" s="11">
        <v>834498</v>
      </c>
      <c r="F220" s="13" t="s">
        <v>42</v>
      </c>
    </row>
    <row r="221" spans="1:6" ht="15.75" customHeight="1" x14ac:dyDescent="0.2">
      <c r="A221" s="5" t="s">
        <v>321</v>
      </c>
      <c r="B221" s="6" t="s">
        <v>30</v>
      </c>
      <c r="C221" s="4" t="s">
        <v>322</v>
      </c>
      <c r="D221" s="44" t="s">
        <v>42</v>
      </c>
      <c r="E221" s="11">
        <v>210965760</v>
      </c>
      <c r="F221" s="13" t="str">
        <f t="shared" si="3"/>
        <v>-</v>
      </c>
    </row>
    <row r="222" spans="1:6" x14ac:dyDescent="0.2">
      <c r="A222" s="5" t="s">
        <v>323</v>
      </c>
      <c r="B222" s="6" t="s">
        <v>30</v>
      </c>
      <c r="C222" s="4" t="s">
        <v>324</v>
      </c>
      <c r="D222" s="44" t="s">
        <v>42</v>
      </c>
      <c r="E222" s="11">
        <v>210965760</v>
      </c>
      <c r="F222" s="13" t="str">
        <f t="shared" si="3"/>
        <v>-</v>
      </c>
    </row>
    <row r="223" spans="1:6" ht="22.5" x14ac:dyDescent="0.2">
      <c r="A223" s="10" t="s">
        <v>325</v>
      </c>
      <c r="B223" s="6" t="s">
        <v>30</v>
      </c>
      <c r="C223" s="9" t="s">
        <v>326</v>
      </c>
      <c r="D223" s="44" t="s">
        <v>42</v>
      </c>
      <c r="E223" s="44">
        <v>849100</v>
      </c>
      <c r="F223" s="13" t="str">
        <f t="shared" si="3"/>
        <v>-</v>
      </c>
    </row>
    <row r="224" spans="1:6" ht="22.5" x14ac:dyDescent="0.2">
      <c r="A224" s="5" t="s">
        <v>327</v>
      </c>
      <c r="B224" s="6" t="s">
        <v>30</v>
      </c>
      <c r="C224" s="4" t="s">
        <v>328</v>
      </c>
      <c r="D224" s="44" t="s">
        <v>42</v>
      </c>
      <c r="E224" s="11">
        <v>849100</v>
      </c>
      <c r="F224" s="13" t="str">
        <f t="shared" si="3"/>
        <v>-</v>
      </c>
    </row>
    <row r="225" spans="1:6" ht="33.75" x14ac:dyDescent="0.2">
      <c r="A225" s="5" t="s">
        <v>329</v>
      </c>
      <c r="B225" s="6" t="s">
        <v>30</v>
      </c>
      <c r="C225" s="4" t="s">
        <v>330</v>
      </c>
      <c r="D225" s="44" t="s">
        <v>42</v>
      </c>
      <c r="E225" s="11">
        <v>849100</v>
      </c>
      <c r="F225" s="13" t="str">
        <f t="shared" si="3"/>
        <v>-</v>
      </c>
    </row>
    <row r="226" spans="1:6" x14ac:dyDescent="0.2">
      <c r="A226" s="10" t="s">
        <v>331</v>
      </c>
      <c r="B226" s="8" t="s">
        <v>30</v>
      </c>
      <c r="C226" s="9" t="s">
        <v>332</v>
      </c>
      <c r="D226" s="44" t="s">
        <v>42</v>
      </c>
      <c r="E226" s="44">
        <v>807120</v>
      </c>
      <c r="F226" s="45" t="str">
        <f t="shared" si="3"/>
        <v>-</v>
      </c>
    </row>
    <row r="227" spans="1:6" ht="22.5" x14ac:dyDescent="0.2">
      <c r="A227" s="5" t="s">
        <v>333</v>
      </c>
      <c r="B227" s="6" t="s">
        <v>30</v>
      </c>
      <c r="C227" s="4" t="s">
        <v>334</v>
      </c>
      <c r="D227" s="44" t="s">
        <v>42</v>
      </c>
      <c r="E227" s="11">
        <v>807120</v>
      </c>
      <c r="F227" s="13" t="str">
        <f t="shared" si="3"/>
        <v>-</v>
      </c>
    </row>
    <row r="228" spans="1:6" ht="67.5" x14ac:dyDescent="0.2">
      <c r="A228" s="5" t="s">
        <v>922</v>
      </c>
      <c r="B228" s="6" t="s">
        <v>30</v>
      </c>
      <c r="C228" s="4" t="s">
        <v>921</v>
      </c>
      <c r="D228" s="44" t="s">
        <v>42</v>
      </c>
      <c r="E228" s="11">
        <v>16100</v>
      </c>
      <c r="F228" s="13" t="s">
        <v>42</v>
      </c>
    </row>
    <row r="229" spans="1:6" ht="22.5" x14ac:dyDescent="0.2">
      <c r="A229" s="5" t="s">
        <v>333</v>
      </c>
      <c r="B229" s="6" t="s">
        <v>30</v>
      </c>
      <c r="C229" s="4" t="s">
        <v>335</v>
      </c>
      <c r="D229" s="44" t="s">
        <v>42</v>
      </c>
      <c r="E229" s="11">
        <v>791020</v>
      </c>
      <c r="F229" s="13" t="str">
        <f t="shared" si="3"/>
        <v>-</v>
      </c>
    </row>
    <row r="230" spans="1:6" ht="78.75" x14ac:dyDescent="0.2">
      <c r="A230" s="10" t="s">
        <v>336</v>
      </c>
      <c r="B230" s="8" t="s">
        <v>30</v>
      </c>
      <c r="C230" s="9" t="s">
        <v>851</v>
      </c>
      <c r="D230" s="44" t="s">
        <v>42</v>
      </c>
      <c r="E230" s="11">
        <v>49943.77</v>
      </c>
      <c r="F230" s="13" t="str">
        <f t="shared" si="3"/>
        <v>-</v>
      </c>
    </row>
    <row r="231" spans="1:6" ht="33.75" x14ac:dyDescent="0.2">
      <c r="A231" s="5" t="s">
        <v>337</v>
      </c>
      <c r="B231" s="6" t="s">
        <v>30</v>
      </c>
      <c r="C231" s="4" t="s">
        <v>338</v>
      </c>
      <c r="D231" s="44" t="s">
        <v>42</v>
      </c>
      <c r="E231" s="11">
        <v>49943.77</v>
      </c>
      <c r="F231" s="13" t="str">
        <f t="shared" si="3"/>
        <v>-</v>
      </c>
    </row>
    <row r="232" spans="1:6" ht="22.5" x14ac:dyDescent="0.2">
      <c r="A232" s="5" t="s">
        <v>339</v>
      </c>
      <c r="B232" s="6" t="s">
        <v>30</v>
      </c>
      <c r="C232" s="4" t="s">
        <v>340</v>
      </c>
      <c r="D232" s="44" t="s">
        <v>42</v>
      </c>
      <c r="E232" s="11">
        <v>49943.77</v>
      </c>
      <c r="F232" s="13" t="str">
        <f t="shared" si="3"/>
        <v>-</v>
      </c>
    </row>
    <row r="233" spans="1:6" ht="33.75" x14ac:dyDescent="0.2">
      <c r="A233" s="5" t="s">
        <v>341</v>
      </c>
      <c r="B233" s="6" t="s">
        <v>30</v>
      </c>
      <c r="C233" s="4" t="s">
        <v>342</v>
      </c>
      <c r="D233" s="44" t="s">
        <v>42</v>
      </c>
      <c r="E233" s="11">
        <v>49943.77</v>
      </c>
      <c r="F233" s="13" t="str">
        <f t="shared" si="3"/>
        <v>-</v>
      </c>
    </row>
    <row r="234" spans="1:6" ht="33.75" x14ac:dyDescent="0.2">
      <c r="A234" s="10" t="s">
        <v>343</v>
      </c>
      <c r="B234" s="8" t="s">
        <v>30</v>
      </c>
      <c r="C234" s="9" t="s">
        <v>344</v>
      </c>
      <c r="D234" s="44" t="s">
        <v>42</v>
      </c>
      <c r="E234" s="44">
        <v>-669349.69999999995</v>
      </c>
      <c r="F234" s="45" t="str">
        <f t="shared" si="3"/>
        <v>-</v>
      </c>
    </row>
    <row r="235" spans="1:6" ht="45" x14ac:dyDescent="0.2">
      <c r="A235" s="5" t="s">
        <v>345</v>
      </c>
      <c r="B235" s="6" t="s">
        <v>30</v>
      </c>
      <c r="C235" s="4" t="s">
        <v>346</v>
      </c>
      <c r="D235" s="11" t="s">
        <v>42</v>
      </c>
      <c r="E235" s="11">
        <v>-669349.69999999995</v>
      </c>
      <c r="F235" s="13" t="str">
        <f t="shared" si="3"/>
        <v>-</v>
      </c>
    </row>
    <row r="236" spans="1:6" ht="45" x14ac:dyDescent="0.2">
      <c r="A236" s="5" t="s">
        <v>347</v>
      </c>
      <c r="B236" s="6" t="s">
        <v>30</v>
      </c>
      <c r="C236" s="4" t="s">
        <v>348</v>
      </c>
      <c r="D236" s="11" t="s">
        <v>42</v>
      </c>
      <c r="E236" s="11">
        <v>-69226.5</v>
      </c>
      <c r="F236" s="13" t="str">
        <f t="shared" si="3"/>
        <v>-</v>
      </c>
    </row>
    <row r="237" spans="1:6" ht="33.75" x14ac:dyDescent="0.2">
      <c r="A237" s="5" t="s">
        <v>349</v>
      </c>
      <c r="B237" s="6" t="s">
        <v>30</v>
      </c>
      <c r="C237" s="4" t="s">
        <v>350</v>
      </c>
      <c r="D237" s="11" t="s">
        <v>42</v>
      </c>
      <c r="E237" s="11">
        <v>-565843.19999999995</v>
      </c>
      <c r="F237" s="13" t="str">
        <f t="shared" si="3"/>
        <v>-</v>
      </c>
    </row>
    <row r="238" spans="1:6" ht="45.75" thickBot="1" x14ac:dyDescent="0.25">
      <c r="A238" s="5" t="s">
        <v>351</v>
      </c>
      <c r="B238" s="48" t="s">
        <v>30</v>
      </c>
      <c r="C238" s="49" t="s">
        <v>352</v>
      </c>
      <c r="D238" s="50" t="s">
        <v>42</v>
      </c>
      <c r="E238" s="50">
        <v>-34280</v>
      </c>
      <c r="F238" s="51" t="str">
        <f t="shared" si="3"/>
        <v>-</v>
      </c>
    </row>
  </sheetData>
  <mergeCells count="13">
    <mergeCell ref="A4:D4"/>
    <mergeCell ref="E1:F1"/>
    <mergeCell ref="A2:E2"/>
    <mergeCell ref="B13:B19"/>
    <mergeCell ref="D13:D19"/>
    <mergeCell ref="C13:C19"/>
    <mergeCell ref="A13:A19"/>
    <mergeCell ref="F13:F19"/>
    <mergeCell ref="E13:E19"/>
    <mergeCell ref="A6:D6"/>
    <mergeCell ref="B8:D8"/>
    <mergeCell ref="B9:D9"/>
    <mergeCell ref="A12:D12"/>
  </mergeCells>
  <conditionalFormatting sqref="F33">
    <cfRule type="cellIs" priority="1" stopIfTrue="1" operator="equal">
      <formula>0</formula>
    </cfRule>
  </conditionalFormatting>
  <conditionalFormatting sqref="F30">
    <cfRule type="cellIs" priority="2" stopIfTrue="1" operator="equal">
      <formula>0</formula>
    </cfRule>
  </conditionalFormatting>
  <conditionalFormatting sqref="F29">
    <cfRule type="cellIs" priority="3" stopIfTrue="1" operator="equal">
      <formula>0</formula>
    </cfRule>
  </conditionalFormatting>
  <conditionalFormatting sqref="F43">
    <cfRule type="cellIs" priority="4" stopIfTrue="1" operator="equal">
      <formula>0</formula>
    </cfRule>
  </conditionalFormatting>
  <pageMargins left="0.78740157480314965" right="0.78740157480314965" top="0.59055118110236227" bottom="0.39370078740157483" header="0" footer="0"/>
  <pageSetup paperSize="9" scale="65" fitToHeight="0" pageOrder="overThenDown" orientation="portrait" r:id="rId1"/>
  <headerFooter alignWithMargins="0"/>
  <rowBreaks count="2" manualBreakCount="2">
    <brk id="173" max="5" man="1"/>
    <brk id="208"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86"/>
  <sheetViews>
    <sheetView showGridLines="0" topLeftCell="A199" zoomScaleNormal="100" workbookViewId="0">
      <selection activeCell="C216" sqref="C216"/>
    </sheetView>
  </sheetViews>
  <sheetFormatPr defaultRowHeight="12.75" customHeight="1" x14ac:dyDescent="0.2"/>
  <cols>
    <col min="1" max="1" width="45.7109375" style="17" customWidth="1"/>
    <col min="2" max="2" width="4.28515625" style="17" customWidth="1"/>
    <col min="3" max="3" width="22.7109375" style="17" customWidth="1"/>
    <col min="4" max="4" width="15" style="17" customWidth="1"/>
    <col min="5" max="5" width="14.5703125" style="17" customWidth="1"/>
    <col min="6" max="6" width="15.42578125" style="17" customWidth="1"/>
    <col min="7" max="7" width="9.140625" style="17"/>
    <col min="8" max="8" width="10.140625" style="17" bestFit="1" customWidth="1"/>
    <col min="9" max="16384" width="9.140625" style="17"/>
  </cols>
  <sheetData>
    <row r="2" spans="1:6" ht="15" customHeight="1" x14ac:dyDescent="0.25">
      <c r="A2" s="186" t="s">
        <v>353</v>
      </c>
      <c r="B2" s="186"/>
      <c r="C2" s="186"/>
      <c r="D2" s="186"/>
      <c r="E2" s="147"/>
      <c r="F2" s="25" t="s">
        <v>354</v>
      </c>
    </row>
    <row r="3" spans="1:6" ht="13.5" customHeight="1" x14ac:dyDescent="0.2">
      <c r="A3" s="18"/>
      <c r="B3" s="18"/>
      <c r="C3" s="52"/>
      <c r="D3" s="21"/>
      <c r="E3" s="21"/>
      <c r="F3" s="21"/>
    </row>
    <row r="4" spans="1:6" ht="10.15" customHeight="1" x14ac:dyDescent="0.2">
      <c r="A4" s="189" t="s">
        <v>20</v>
      </c>
      <c r="B4" s="170" t="s">
        <v>21</v>
      </c>
      <c r="C4" s="187" t="s">
        <v>355</v>
      </c>
      <c r="D4" s="173" t="s">
        <v>23</v>
      </c>
      <c r="E4" s="192" t="s">
        <v>24</v>
      </c>
      <c r="F4" s="179" t="s">
        <v>25</v>
      </c>
    </row>
    <row r="5" spans="1:6" ht="5.45" customHeight="1" x14ac:dyDescent="0.2">
      <c r="A5" s="190"/>
      <c r="B5" s="171"/>
      <c r="C5" s="188"/>
      <c r="D5" s="174"/>
      <c r="E5" s="193"/>
      <c r="F5" s="180"/>
    </row>
    <row r="6" spans="1:6" ht="9.6" customHeight="1" x14ac:dyDescent="0.2">
      <c r="A6" s="190"/>
      <c r="B6" s="171"/>
      <c r="C6" s="188"/>
      <c r="D6" s="174"/>
      <c r="E6" s="193"/>
      <c r="F6" s="180"/>
    </row>
    <row r="7" spans="1:6" ht="6" customHeight="1" x14ac:dyDescent="0.2">
      <c r="A7" s="190"/>
      <c r="B7" s="171"/>
      <c r="C7" s="188"/>
      <c r="D7" s="174"/>
      <c r="E7" s="193"/>
      <c r="F7" s="180"/>
    </row>
    <row r="8" spans="1:6" ht="6.6" customHeight="1" x14ac:dyDescent="0.2">
      <c r="A8" s="190"/>
      <c r="B8" s="171"/>
      <c r="C8" s="188"/>
      <c r="D8" s="174"/>
      <c r="E8" s="193"/>
      <c r="F8" s="180"/>
    </row>
    <row r="9" spans="1:6" ht="10.9" customHeight="1" x14ac:dyDescent="0.2">
      <c r="A9" s="190"/>
      <c r="B9" s="171"/>
      <c r="C9" s="188"/>
      <c r="D9" s="174"/>
      <c r="E9" s="193"/>
      <c r="F9" s="180"/>
    </row>
    <row r="10" spans="1:6" ht="4.1500000000000004" hidden="1" customHeight="1" x14ac:dyDescent="0.2">
      <c r="A10" s="190"/>
      <c r="B10" s="171"/>
      <c r="C10" s="53"/>
      <c r="D10" s="174"/>
      <c r="E10" s="54"/>
      <c r="F10" s="55"/>
    </row>
    <row r="11" spans="1:6" ht="13.15" hidden="1" customHeight="1" x14ac:dyDescent="0.2">
      <c r="A11" s="191"/>
      <c r="B11" s="172"/>
      <c r="C11" s="56"/>
      <c r="D11" s="175"/>
      <c r="E11" s="57"/>
      <c r="F11" s="58"/>
    </row>
    <row r="12" spans="1:6" ht="13.5" customHeight="1" x14ac:dyDescent="0.2">
      <c r="A12" s="30">
        <v>1</v>
      </c>
      <c r="B12" s="31">
        <v>2</v>
      </c>
      <c r="C12" s="32">
        <v>3</v>
      </c>
      <c r="D12" s="33" t="s">
        <v>26</v>
      </c>
      <c r="E12" s="59" t="s">
        <v>27</v>
      </c>
      <c r="F12" s="35" t="s">
        <v>28</v>
      </c>
    </row>
    <row r="13" spans="1:6" x14ac:dyDescent="0.2">
      <c r="A13" s="60" t="s">
        <v>356</v>
      </c>
      <c r="B13" s="61" t="s">
        <v>357</v>
      </c>
      <c r="C13" s="62" t="s">
        <v>358</v>
      </c>
      <c r="D13" s="132">
        <v>620331702.85000002</v>
      </c>
      <c r="E13" s="140">
        <v>550471994.77999997</v>
      </c>
      <c r="F13" s="151">
        <f>IF(OR(D13="-",IF(E13="-",0,E13)&gt;=IF(D13="-",0,D13)),"-",IF(D13="-",0,D13)-IF(E13="-",0,E13))</f>
        <v>69859708.070000052</v>
      </c>
    </row>
    <row r="14" spans="1:6" x14ac:dyDescent="0.2">
      <c r="A14" s="63" t="s">
        <v>32</v>
      </c>
      <c r="B14" s="64"/>
      <c r="C14" s="65"/>
      <c r="D14" s="133"/>
      <c r="E14" s="141"/>
      <c r="F14" s="134"/>
    </row>
    <row r="15" spans="1:6" x14ac:dyDescent="0.2">
      <c r="A15" s="60" t="s">
        <v>359</v>
      </c>
      <c r="B15" s="61" t="s">
        <v>357</v>
      </c>
      <c r="C15" s="62" t="s">
        <v>360</v>
      </c>
      <c r="D15" s="132">
        <v>112055817.72</v>
      </c>
      <c r="E15" s="140">
        <v>97685411.390000001</v>
      </c>
      <c r="F15" s="151">
        <f t="shared" ref="F15:F75" si="0">IF(OR(D15="-",IF(E15="-",0,E15)&gt;=IF(D15="-",0,D15)),"-",IF(D15="-",0,D15)-IF(E15="-",0,E15))</f>
        <v>14370406.329999998</v>
      </c>
    </row>
    <row r="16" spans="1:6" ht="56.25" x14ac:dyDescent="0.2">
      <c r="A16" s="66" t="s">
        <v>361</v>
      </c>
      <c r="B16" s="67" t="s">
        <v>357</v>
      </c>
      <c r="C16" s="68" t="s">
        <v>362</v>
      </c>
      <c r="D16" s="135">
        <v>94381393.719999999</v>
      </c>
      <c r="E16" s="142">
        <v>84837134.439999998</v>
      </c>
      <c r="F16" s="152">
        <f t="shared" si="0"/>
        <v>9544259.2800000012</v>
      </c>
    </row>
    <row r="17" spans="1:6" x14ac:dyDescent="0.2">
      <c r="A17" s="66" t="s">
        <v>363</v>
      </c>
      <c r="B17" s="67" t="s">
        <v>357</v>
      </c>
      <c r="C17" s="68" t="s">
        <v>364</v>
      </c>
      <c r="D17" s="135">
        <v>16853441.280000001</v>
      </c>
      <c r="E17" s="142">
        <v>15180006.529999999</v>
      </c>
      <c r="F17" s="152">
        <f t="shared" si="0"/>
        <v>1673434.7500000019</v>
      </c>
    </row>
    <row r="18" spans="1:6" x14ac:dyDescent="0.2">
      <c r="A18" s="66" t="s">
        <v>365</v>
      </c>
      <c r="B18" s="67" t="s">
        <v>357</v>
      </c>
      <c r="C18" s="68" t="s">
        <v>366</v>
      </c>
      <c r="D18" s="135">
        <v>12844921.18</v>
      </c>
      <c r="E18" s="142">
        <v>11242646.66</v>
      </c>
      <c r="F18" s="152">
        <f t="shared" si="0"/>
        <v>1602274.5199999996</v>
      </c>
    </row>
    <row r="19" spans="1:6" ht="22.5" x14ac:dyDescent="0.2">
      <c r="A19" s="66" t="s">
        <v>367</v>
      </c>
      <c r="B19" s="67" t="s">
        <v>357</v>
      </c>
      <c r="C19" s="68" t="s">
        <v>368</v>
      </c>
      <c r="D19" s="135">
        <v>253855.9</v>
      </c>
      <c r="E19" s="142">
        <v>238582.49</v>
      </c>
      <c r="F19" s="152">
        <f t="shared" si="0"/>
        <v>15273.410000000003</v>
      </c>
    </row>
    <row r="20" spans="1:6" ht="33.75" x14ac:dyDescent="0.2">
      <c r="A20" s="66" t="s">
        <v>369</v>
      </c>
      <c r="B20" s="67" t="s">
        <v>357</v>
      </c>
      <c r="C20" s="68" t="s">
        <v>370</v>
      </c>
      <c r="D20" s="135">
        <v>3754664.2</v>
      </c>
      <c r="E20" s="142">
        <v>3698777.38</v>
      </c>
      <c r="F20" s="152">
        <f t="shared" si="0"/>
        <v>55886.820000000298</v>
      </c>
    </row>
    <row r="21" spans="1:6" ht="22.5" x14ac:dyDescent="0.2">
      <c r="A21" s="66" t="s">
        <v>371</v>
      </c>
      <c r="B21" s="67" t="s">
        <v>357</v>
      </c>
      <c r="C21" s="68" t="s">
        <v>372</v>
      </c>
      <c r="D21" s="135">
        <v>77527952.439999998</v>
      </c>
      <c r="E21" s="142">
        <v>69657127.909999996</v>
      </c>
      <c r="F21" s="152">
        <f t="shared" si="0"/>
        <v>7870824.5300000012</v>
      </c>
    </row>
    <row r="22" spans="1:6" ht="22.5" x14ac:dyDescent="0.2">
      <c r="A22" s="66" t="s">
        <v>373</v>
      </c>
      <c r="B22" s="67" t="s">
        <v>357</v>
      </c>
      <c r="C22" s="68" t="s">
        <v>374</v>
      </c>
      <c r="D22" s="135">
        <v>57989285.780000001</v>
      </c>
      <c r="E22" s="142">
        <v>52363452.229999997</v>
      </c>
      <c r="F22" s="152">
        <f t="shared" si="0"/>
        <v>5625833.5500000045</v>
      </c>
    </row>
    <row r="23" spans="1:6" ht="33.75" x14ac:dyDescent="0.2">
      <c r="A23" s="66" t="s">
        <v>375</v>
      </c>
      <c r="B23" s="67" t="s">
        <v>357</v>
      </c>
      <c r="C23" s="68" t="s">
        <v>376</v>
      </c>
      <c r="D23" s="135">
        <v>1532202.68</v>
      </c>
      <c r="E23" s="142">
        <v>1316675.05</v>
      </c>
      <c r="F23" s="152">
        <f t="shared" si="0"/>
        <v>215527.62999999989</v>
      </c>
    </row>
    <row r="24" spans="1:6" ht="33.75" x14ac:dyDescent="0.2">
      <c r="A24" s="66" t="s">
        <v>377</v>
      </c>
      <c r="B24" s="67" t="s">
        <v>357</v>
      </c>
      <c r="C24" s="68" t="s">
        <v>378</v>
      </c>
      <c r="D24" s="135">
        <v>18006463.98</v>
      </c>
      <c r="E24" s="142">
        <v>15977000.630000001</v>
      </c>
      <c r="F24" s="152">
        <f t="shared" si="0"/>
        <v>2029463.3499999996</v>
      </c>
    </row>
    <row r="25" spans="1:6" ht="22.5" x14ac:dyDescent="0.2">
      <c r="A25" s="66" t="s">
        <v>379</v>
      </c>
      <c r="B25" s="67" t="s">
        <v>357</v>
      </c>
      <c r="C25" s="68" t="s">
        <v>380</v>
      </c>
      <c r="D25" s="135">
        <v>15644927.210000001</v>
      </c>
      <c r="E25" s="142">
        <v>11439460.640000001</v>
      </c>
      <c r="F25" s="152">
        <f t="shared" si="0"/>
        <v>4205466.57</v>
      </c>
    </row>
    <row r="26" spans="1:6" ht="22.5" x14ac:dyDescent="0.2">
      <c r="A26" s="66" t="s">
        <v>381</v>
      </c>
      <c r="B26" s="67" t="s">
        <v>357</v>
      </c>
      <c r="C26" s="68" t="s">
        <v>382</v>
      </c>
      <c r="D26" s="135">
        <v>15644927.210000001</v>
      </c>
      <c r="E26" s="142">
        <v>11439460.640000001</v>
      </c>
      <c r="F26" s="152">
        <f t="shared" si="0"/>
        <v>4205466.57</v>
      </c>
    </row>
    <row r="27" spans="1:6" ht="22.5" x14ac:dyDescent="0.2">
      <c r="A27" s="66" t="s">
        <v>383</v>
      </c>
      <c r="B27" s="67" t="s">
        <v>357</v>
      </c>
      <c r="C27" s="68" t="s">
        <v>384</v>
      </c>
      <c r="D27" s="135">
        <v>2488919.66</v>
      </c>
      <c r="E27" s="142">
        <v>2053686.49</v>
      </c>
      <c r="F27" s="152">
        <f t="shared" si="0"/>
        <v>435233.17000000016</v>
      </c>
    </row>
    <row r="28" spans="1:6" x14ac:dyDescent="0.2">
      <c r="A28" s="66" t="s">
        <v>385</v>
      </c>
      <c r="B28" s="67" t="s">
        <v>357</v>
      </c>
      <c r="C28" s="68" t="s">
        <v>386</v>
      </c>
      <c r="D28" s="135">
        <v>13156007.550000001</v>
      </c>
      <c r="E28" s="142">
        <v>9385774.1500000004</v>
      </c>
      <c r="F28" s="152">
        <f t="shared" si="0"/>
        <v>3770233.4000000004</v>
      </c>
    </row>
    <row r="29" spans="1:6" x14ac:dyDescent="0.2">
      <c r="A29" s="66" t="s">
        <v>387</v>
      </c>
      <c r="B29" s="67" t="s">
        <v>357</v>
      </c>
      <c r="C29" s="68" t="s">
        <v>388</v>
      </c>
      <c r="D29" s="135">
        <v>10000</v>
      </c>
      <c r="E29" s="142">
        <v>10000</v>
      </c>
      <c r="F29" s="152" t="str">
        <f t="shared" si="0"/>
        <v>-</v>
      </c>
    </row>
    <row r="30" spans="1:6" x14ac:dyDescent="0.2">
      <c r="A30" s="66" t="s">
        <v>389</v>
      </c>
      <c r="B30" s="67" t="s">
        <v>357</v>
      </c>
      <c r="C30" s="68" t="s">
        <v>390</v>
      </c>
      <c r="D30" s="135">
        <v>10000</v>
      </c>
      <c r="E30" s="142">
        <v>10000</v>
      </c>
      <c r="F30" s="152" t="str">
        <f t="shared" si="0"/>
        <v>-</v>
      </c>
    </row>
    <row r="31" spans="1:6" ht="22.5" x14ac:dyDescent="0.2">
      <c r="A31" s="66" t="s">
        <v>391</v>
      </c>
      <c r="B31" s="67" t="s">
        <v>357</v>
      </c>
      <c r="C31" s="68" t="s">
        <v>392</v>
      </c>
      <c r="D31" s="135">
        <v>302368</v>
      </c>
      <c r="E31" s="142">
        <v>300000</v>
      </c>
      <c r="F31" s="152">
        <f t="shared" si="0"/>
        <v>2368</v>
      </c>
    </row>
    <row r="32" spans="1:6" x14ac:dyDescent="0.2">
      <c r="A32" s="66" t="s">
        <v>393</v>
      </c>
      <c r="B32" s="67" t="s">
        <v>357</v>
      </c>
      <c r="C32" s="68" t="s">
        <v>394</v>
      </c>
      <c r="D32" s="135">
        <v>302368</v>
      </c>
      <c r="E32" s="142">
        <v>300000</v>
      </c>
      <c r="F32" s="152">
        <f t="shared" si="0"/>
        <v>2368</v>
      </c>
    </row>
    <row r="33" spans="1:6" ht="33.75" x14ac:dyDescent="0.2">
      <c r="A33" s="66" t="s">
        <v>395</v>
      </c>
      <c r="B33" s="67" t="s">
        <v>357</v>
      </c>
      <c r="C33" s="68" t="s">
        <v>396</v>
      </c>
      <c r="D33" s="135">
        <v>302368</v>
      </c>
      <c r="E33" s="142">
        <v>300000</v>
      </c>
      <c r="F33" s="152">
        <f t="shared" si="0"/>
        <v>2368</v>
      </c>
    </row>
    <row r="34" spans="1:6" x14ac:dyDescent="0.2">
      <c r="A34" s="66" t="s">
        <v>397</v>
      </c>
      <c r="B34" s="67" t="s">
        <v>357</v>
      </c>
      <c r="C34" s="68" t="s">
        <v>398</v>
      </c>
      <c r="D34" s="135">
        <v>1717128.79</v>
      </c>
      <c r="E34" s="142">
        <v>1098816.31</v>
      </c>
      <c r="F34" s="152">
        <f t="shared" si="0"/>
        <v>618312.48</v>
      </c>
    </row>
    <row r="35" spans="1:6" x14ac:dyDescent="0.2">
      <c r="A35" s="66" t="s">
        <v>399</v>
      </c>
      <c r="B35" s="67" t="s">
        <v>357</v>
      </c>
      <c r="C35" s="68" t="s">
        <v>400</v>
      </c>
      <c r="D35" s="135">
        <v>450052.54</v>
      </c>
      <c r="E35" s="142">
        <v>112123.4</v>
      </c>
      <c r="F35" s="152">
        <f t="shared" si="0"/>
        <v>337929.14</v>
      </c>
    </row>
    <row r="36" spans="1:6" ht="22.5" x14ac:dyDescent="0.2">
      <c r="A36" s="66" t="s">
        <v>401</v>
      </c>
      <c r="B36" s="67" t="s">
        <v>357</v>
      </c>
      <c r="C36" s="68" t="s">
        <v>402</v>
      </c>
      <c r="D36" s="135">
        <v>450052.54</v>
      </c>
      <c r="E36" s="142">
        <v>112123.4</v>
      </c>
      <c r="F36" s="152">
        <f t="shared" si="0"/>
        <v>337929.14</v>
      </c>
    </row>
    <row r="37" spans="1:6" x14ac:dyDescent="0.2">
      <c r="A37" s="66" t="s">
        <v>403</v>
      </c>
      <c r="B37" s="67" t="s">
        <v>357</v>
      </c>
      <c r="C37" s="68" t="s">
        <v>404</v>
      </c>
      <c r="D37" s="135">
        <v>1014576.25</v>
      </c>
      <c r="E37" s="142">
        <v>986692.91</v>
      </c>
      <c r="F37" s="152">
        <f t="shared" si="0"/>
        <v>27883.339999999967</v>
      </c>
    </row>
    <row r="38" spans="1:6" ht="22.5" x14ac:dyDescent="0.2">
      <c r="A38" s="66" t="s">
        <v>405</v>
      </c>
      <c r="B38" s="67" t="s">
        <v>357</v>
      </c>
      <c r="C38" s="68" t="s">
        <v>406</v>
      </c>
      <c r="D38" s="135">
        <v>76411</v>
      </c>
      <c r="E38" s="142">
        <v>64867</v>
      </c>
      <c r="F38" s="152">
        <f t="shared" si="0"/>
        <v>11544</v>
      </c>
    </row>
    <row r="39" spans="1:6" x14ac:dyDescent="0.2">
      <c r="A39" s="66" t="s">
        <v>407</v>
      </c>
      <c r="B39" s="67" t="s">
        <v>357</v>
      </c>
      <c r="C39" s="68" t="s">
        <v>408</v>
      </c>
      <c r="D39" s="135">
        <v>205303</v>
      </c>
      <c r="E39" s="142">
        <v>205302.01</v>
      </c>
      <c r="F39" s="152">
        <f t="shared" si="0"/>
        <v>0.98999999999068677</v>
      </c>
    </row>
    <row r="40" spans="1:6" x14ac:dyDescent="0.2">
      <c r="A40" s="66" t="s">
        <v>409</v>
      </c>
      <c r="B40" s="67" t="s">
        <v>357</v>
      </c>
      <c r="C40" s="68" t="s">
        <v>410</v>
      </c>
      <c r="D40" s="135">
        <v>732862.25</v>
      </c>
      <c r="E40" s="142">
        <v>716523.9</v>
      </c>
      <c r="F40" s="152">
        <f t="shared" si="0"/>
        <v>16338.349999999977</v>
      </c>
    </row>
    <row r="41" spans="1:6" x14ac:dyDescent="0.2">
      <c r="A41" s="66" t="s">
        <v>411</v>
      </c>
      <c r="B41" s="67" t="s">
        <v>357</v>
      </c>
      <c r="C41" s="68" t="s">
        <v>412</v>
      </c>
      <c r="D41" s="135">
        <v>252500</v>
      </c>
      <c r="E41" s="142" t="s">
        <v>42</v>
      </c>
      <c r="F41" s="152">
        <f t="shared" si="0"/>
        <v>252500</v>
      </c>
    </row>
    <row r="42" spans="1:6" ht="45" x14ac:dyDescent="0.2">
      <c r="A42" s="60" t="s">
        <v>413</v>
      </c>
      <c r="B42" s="61" t="s">
        <v>357</v>
      </c>
      <c r="C42" s="62" t="s">
        <v>414</v>
      </c>
      <c r="D42" s="132">
        <v>50000</v>
      </c>
      <c r="E42" s="140">
        <v>40780</v>
      </c>
      <c r="F42" s="151">
        <f t="shared" si="0"/>
        <v>9220</v>
      </c>
    </row>
    <row r="43" spans="1:6" ht="22.5" x14ac:dyDescent="0.2">
      <c r="A43" s="66" t="s">
        <v>379</v>
      </c>
      <c r="B43" s="67" t="s">
        <v>357</v>
      </c>
      <c r="C43" s="68" t="s">
        <v>415</v>
      </c>
      <c r="D43" s="135">
        <v>50000</v>
      </c>
      <c r="E43" s="142">
        <v>40780</v>
      </c>
      <c r="F43" s="152">
        <f t="shared" si="0"/>
        <v>9220</v>
      </c>
    </row>
    <row r="44" spans="1:6" ht="22.5" x14ac:dyDescent="0.2">
      <c r="A44" s="66" t="s">
        <v>381</v>
      </c>
      <c r="B44" s="67" t="s">
        <v>357</v>
      </c>
      <c r="C44" s="68" t="s">
        <v>416</v>
      </c>
      <c r="D44" s="135">
        <v>50000</v>
      </c>
      <c r="E44" s="142">
        <v>40780</v>
      </c>
      <c r="F44" s="152">
        <f t="shared" si="0"/>
        <v>9220</v>
      </c>
    </row>
    <row r="45" spans="1:6" ht="22.5" x14ac:dyDescent="0.2">
      <c r="A45" s="66" t="s">
        <v>383</v>
      </c>
      <c r="B45" s="67" t="s">
        <v>357</v>
      </c>
      <c r="C45" s="68" t="s">
        <v>417</v>
      </c>
      <c r="D45" s="135">
        <v>800</v>
      </c>
      <c r="E45" s="142">
        <v>800</v>
      </c>
      <c r="F45" s="152" t="str">
        <f t="shared" si="0"/>
        <v>-</v>
      </c>
    </row>
    <row r="46" spans="1:6" x14ac:dyDescent="0.2">
      <c r="A46" s="66" t="s">
        <v>385</v>
      </c>
      <c r="B46" s="67" t="s">
        <v>357</v>
      </c>
      <c r="C46" s="68" t="s">
        <v>418</v>
      </c>
      <c r="D46" s="135">
        <v>49200</v>
      </c>
      <c r="E46" s="142">
        <v>39980</v>
      </c>
      <c r="F46" s="152">
        <f t="shared" si="0"/>
        <v>9220</v>
      </c>
    </row>
    <row r="47" spans="1:6" ht="45" x14ac:dyDescent="0.2">
      <c r="A47" s="60" t="s">
        <v>419</v>
      </c>
      <c r="B47" s="61" t="s">
        <v>357</v>
      </c>
      <c r="C47" s="62" t="s">
        <v>420</v>
      </c>
      <c r="D47" s="132">
        <v>94000308.489999995</v>
      </c>
      <c r="E47" s="140">
        <v>83507037.359999999</v>
      </c>
      <c r="F47" s="151">
        <f t="shared" si="0"/>
        <v>10493271.129999995</v>
      </c>
    </row>
    <row r="48" spans="1:6" ht="56.25" x14ac:dyDescent="0.2">
      <c r="A48" s="66" t="s">
        <v>361</v>
      </c>
      <c r="B48" s="67" t="s">
        <v>357</v>
      </c>
      <c r="C48" s="68" t="s">
        <v>421</v>
      </c>
      <c r="D48" s="135">
        <v>82570553.109999999</v>
      </c>
      <c r="E48" s="142">
        <v>73988056.25</v>
      </c>
      <c r="F48" s="152">
        <f t="shared" si="0"/>
        <v>8582496.8599999994</v>
      </c>
    </row>
    <row r="49" spans="1:6" x14ac:dyDescent="0.2">
      <c r="A49" s="66" t="s">
        <v>363</v>
      </c>
      <c r="B49" s="67" t="s">
        <v>357</v>
      </c>
      <c r="C49" s="68" t="s">
        <v>422</v>
      </c>
      <c r="D49" s="135">
        <v>16853441.280000001</v>
      </c>
      <c r="E49" s="142">
        <v>15180006.529999999</v>
      </c>
      <c r="F49" s="152">
        <f t="shared" si="0"/>
        <v>1673434.7500000019</v>
      </c>
    </row>
    <row r="50" spans="1:6" x14ac:dyDescent="0.2">
      <c r="A50" s="66" t="s">
        <v>365</v>
      </c>
      <c r="B50" s="67" t="s">
        <v>357</v>
      </c>
      <c r="C50" s="68" t="s">
        <v>423</v>
      </c>
      <c r="D50" s="135">
        <v>12844921.18</v>
      </c>
      <c r="E50" s="142">
        <v>11242646.66</v>
      </c>
      <c r="F50" s="152">
        <f t="shared" si="0"/>
        <v>1602274.5199999996</v>
      </c>
    </row>
    <row r="51" spans="1:6" ht="22.5" x14ac:dyDescent="0.2">
      <c r="A51" s="66" t="s">
        <v>367</v>
      </c>
      <c r="B51" s="67" t="s">
        <v>357</v>
      </c>
      <c r="C51" s="68" t="s">
        <v>424</v>
      </c>
      <c r="D51" s="135">
        <v>253855.9</v>
      </c>
      <c r="E51" s="142">
        <v>238582.49</v>
      </c>
      <c r="F51" s="152">
        <f t="shared" si="0"/>
        <v>15273.410000000003</v>
      </c>
    </row>
    <row r="52" spans="1:6" ht="33.75" x14ac:dyDescent="0.2">
      <c r="A52" s="66" t="s">
        <v>369</v>
      </c>
      <c r="B52" s="67" t="s">
        <v>357</v>
      </c>
      <c r="C52" s="68" t="s">
        <v>425</v>
      </c>
      <c r="D52" s="135">
        <v>3754664.2</v>
      </c>
      <c r="E52" s="142">
        <v>3698777.38</v>
      </c>
      <c r="F52" s="152">
        <f t="shared" si="0"/>
        <v>55886.820000000298</v>
      </c>
    </row>
    <row r="53" spans="1:6" ht="22.5" x14ac:dyDescent="0.2">
      <c r="A53" s="66" t="s">
        <v>371</v>
      </c>
      <c r="B53" s="67" t="s">
        <v>357</v>
      </c>
      <c r="C53" s="68" t="s">
        <v>426</v>
      </c>
      <c r="D53" s="135">
        <v>65717111.829999998</v>
      </c>
      <c r="E53" s="142">
        <v>58808049.719999999</v>
      </c>
      <c r="F53" s="152">
        <f t="shared" si="0"/>
        <v>6909062.1099999994</v>
      </c>
    </row>
    <row r="54" spans="1:6" ht="22.5" x14ac:dyDescent="0.2">
      <c r="A54" s="66" t="s">
        <v>373</v>
      </c>
      <c r="B54" s="67" t="s">
        <v>357</v>
      </c>
      <c r="C54" s="68" t="s">
        <v>427</v>
      </c>
      <c r="D54" s="135">
        <v>48981579.950000003</v>
      </c>
      <c r="E54" s="142">
        <v>44138526.880000003</v>
      </c>
      <c r="F54" s="152">
        <f t="shared" si="0"/>
        <v>4843053.07</v>
      </c>
    </row>
    <row r="55" spans="1:6" ht="33.75" x14ac:dyDescent="0.2">
      <c r="A55" s="66" t="s">
        <v>375</v>
      </c>
      <c r="B55" s="67" t="s">
        <v>357</v>
      </c>
      <c r="C55" s="68" t="s">
        <v>428</v>
      </c>
      <c r="D55" s="135">
        <v>1429787.92</v>
      </c>
      <c r="E55" s="142">
        <v>1218234.31</v>
      </c>
      <c r="F55" s="152">
        <f t="shared" si="0"/>
        <v>211553.60999999987</v>
      </c>
    </row>
    <row r="56" spans="1:6" ht="33.75" x14ac:dyDescent="0.2">
      <c r="A56" s="66" t="s">
        <v>377</v>
      </c>
      <c r="B56" s="67" t="s">
        <v>357</v>
      </c>
      <c r="C56" s="68" t="s">
        <v>429</v>
      </c>
      <c r="D56" s="135">
        <v>15305743.960000001</v>
      </c>
      <c r="E56" s="142">
        <v>13451288.529999999</v>
      </c>
      <c r="F56" s="152">
        <f t="shared" si="0"/>
        <v>1854455.4300000016</v>
      </c>
    </row>
    <row r="57" spans="1:6" ht="22.5" x14ac:dyDescent="0.2">
      <c r="A57" s="66" t="s">
        <v>379</v>
      </c>
      <c r="B57" s="67" t="s">
        <v>357</v>
      </c>
      <c r="C57" s="68" t="s">
        <v>430</v>
      </c>
      <c r="D57" s="135">
        <v>9969944.5899999999</v>
      </c>
      <c r="E57" s="142">
        <v>8424982.8000000007</v>
      </c>
      <c r="F57" s="152">
        <f t="shared" si="0"/>
        <v>1544961.7899999991</v>
      </c>
    </row>
    <row r="58" spans="1:6" ht="22.5" x14ac:dyDescent="0.2">
      <c r="A58" s="66" t="s">
        <v>381</v>
      </c>
      <c r="B58" s="67" t="s">
        <v>357</v>
      </c>
      <c r="C58" s="68" t="s">
        <v>431</v>
      </c>
      <c r="D58" s="135">
        <v>9969944.5899999999</v>
      </c>
      <c r="E58" s="142">
        <v>8424982.8000000007</v>
      </c>
      <c r="F58" s="152">
        <f t="shared" si="0"/>
        <v>1544961.7899999991</v>
      </c>
    </row>
    <row r="59" spans="1:6" ht="22.5" x14ac:dyDescent="0.2">
      <c r="A59" s="66" t="s">
        <v>383</v>
      </c>
      <c r="B59" s="67" t="s">
        <v>357</v>
      </c>
      <c r="C59" s="68" t="s">
        <v>432</v>
      </c>
      <c r="D59" s="135">
        <v>2266368.5499999998</v>
      </c>
      <c r="E59" s="142">
        <v>1870147.4</v>
      </c>
      <c r="F59" s="152">
        <f t="shared" si="0"/>
        <v>396221.14999999991</v>
      </c>
    </row>
    <row r="60" spans="1:6" x14ac:dyDescent="0.2">
      <c r="A60" s="66" t="s">
        <v>385</v>
      </c>
      <c r="B60" s="67" t="s">
        <v>357</v>
      </c>
      <c r="C60" s="68" t="s">
        <v>433</v>
      </c>
      <c r="D60" s="135">
        <v>7703576.04</v>
      </c>
      <c r="E60" s="142">
        <v>6554835.4000000004</v>
      </c>
      <c r="F60" s="152">
        <f t="shared" si="0"/>
        <v>1148740.6399999997</v>
      </c>
    </row>
    <row r="61" spans="1:6" x14ac:dyDescent="0.2">
      <c r="A61" s="66" t="s">
        <v>397</v>
      </c>
      <c r="B61" s="67" t="s">
        <v>357</v>
      </c>
      <c r="C61" s="68" t="s">
        <v>434</v>
      </c>
      <c r="D61" s="135">
        <v>1459810.79</v>
      </c>
      <c r="E61" s="142">
        <v>1093998.31</v>
      </c>
      <c r="F61" s="152">
        <f t="shared" si="0"/>
        <v>365812.47999999998</v>
      </c>
    </row>
    <row r="62" spans="1:6" x14ac:dyDescent="0.2">
      <c r="A62" s="66" t="s">
        <v>399</v>
      </c>
      <c r="B62" s="67" t="s">
        <v>357</v>
      </c>
      <c r="C62" s="68" t="s">
        <v>435</v>
      </c>
      <c r="D62" s="135">
        <v>447052.54</v>
      </c>
      <c r="E62" s="142">
        <v>109123.4</v>
      </c>
      <c r="F62" s="152">
        <f t="shared" si="0"/>
        <v>337929.14</v>
      </c>
    </row>
    <row r="63" spans="1:6" ht="22.5" x14ac:dyDescent="0.2">
      <c r="A63" s="66" t="s">
        <v>401</v>
      </c>
      <c r="B63" s="67" t="s">
        <v>357</v>
      </c>
      <c r="C63" s="68" t="s">
        <v>436</v>
      </c>
      <c r="D63" s="135">
        <v>447052.54</v>
      </c>
      <c r="E63" s="142">
        <v>109123.4</v>
      </c>
      <c r="F63" s="152">
        <f t="shared" si="0"/>
        <v>337929.14</v>
      </c>
    </row>
    <row r="64" spans="1:6" x14ac:dyDescent="0.2">
      <c r="A64" s="66" t="s">
        <v>403</v>
      </c>
      <c r="B64" s="67" t="s">
        <v>357</v>
      </c>
      <c r="C64" s="68" t="s">
        <v>437</v>
      </c>
      <c r="D64" s="135">
        <v>1012758.25</v>
      </c>
      <c r="E64" s="142">
        <v>984874.91</v>
      </c>
      <c r="F64" s="152">
        <f t="shared" si="0"/>
        <v>27883.339999999967</v>
      </c>
    </row>
    <row r="65" spans="1:6" ht="22.5" x14ac:dyDescent="0.2">
      <c r="A65" s="66" t="s">
        <v>405</v>
      </c>
      <c r="B65" s="67" t="s">
        <v>357</v>
      </c>
      <c r="C65" s="68" t="s">
        <v>438</v>
      </c>
      <c r="D65" s="135">
        <v>76193</v>
      </c>
      <c r="E65" s="142">
        <v>64649</v>
      </c>
      <c r="F65" s="152">
        <f t="shared" si="0"/>
        <v>11544</v>
      </c>
    </row>
    <row r="66" spans="1:6" x14ac:dyDescent="0.2">
      <c r="A66" s="66" t="s">
        <v>407</v>
      </c>
      <c r="B66" s="67" t="s">
        <v>357</v>
      </c>
      <c r="C66" s="68" t="s">
        <v>439</v>
      </c>
      <c r="D66" s="135">
        <v>203703</v>
      </c>
      <c r="E66" s="142">
        <v>203702.01</v>
      </c>
      <c r="F66" s="152">
        <f t="shared" si="0"/>
        <v>0.98999999999068677</v>
      </c>
    </row>
    <row r="67" spans="1:6" x14ac:dyDescent="0.2">
      <c r="A67" s="66" t="s">
        <v>409</v>
      </c>
      <c r="B67" s="67" t="s">
        <v>357</v>
      </c>
      <c r="C67" s="68" t="s">
        <v>440</v>
      </c>
      <c r="D67" s="135">
        <v>732862.25</v>
      </c>
      <c r="E67" s="142">
        <v>716523.9</v>
      </c>
      <c r="F67" s="152">
        <f t="shared" si="0"/>
        <v>16338.349999999977</v>
      </c>
    </row>
    <row r="68" spans="1:6" ht="33.75" x14ac:dyDescent="0.2">
      <c r="A68" s="60" t="s">
        <v>441</v>
      </c>
      <c r="B68" s="61" t="s">
        <v>357</v>
      </c>
      <c r="C68" s="62" t="s">
        <v>442</v>
      </c>
      <c r="D68" s="132">
        <v>12102473.18</v>
      </c>
      <c r="E68" s="140">
        <v>11088044.310000001</v>
      </c>
      <c r="F68" s="151">
        <f t="shared" si="0"/>
        <v>1014428.8699999992</v>
      </c>
    </row>
    <row r="69" spans="1:6" ht="56.25" x14ac:dyDescent="0.2">
      <c r="A69" s="66" t="s">
        <v>361</v>
      </c>
      <c r="B69" s="67" t="s">
        <v>357</v>
      </c>
      <c r="C69" s="68" t="s">
        <v>443</v>
      </c>
      <c r="D69" s="135">
        <v>11810840.609999999</v>
      </c>
      <c r="E69" s="142">
        <v>10849078.189999999</v>
      </c>
      <c r="F69" s="152">
        <f t="shared" si="0"/>
        <v>961762.41999999993</v>
      </c>
    </row>
    <row r="70" spans="1:6" ht="22.5" x14ac:dyDescent="0.2">
      <c r="A70" s="66" t="s">
        <v>371</v>
      </c>
      <c r="B70" s="67" t="s">
        <v>357</v>
      </c>
      <c r="C70" s="68" t="s">
        <v>444</v>
      </c>
      <c r="D70" s="135">
        <v>11810840.609999999</v>
      </c>
      <c r="E70" s="142">
        <v>10849078.189999999</v>
      </c>
      <c r="F70" s="152">
        <f t="shared" si="0"/>
        <v>961762.41999999993</v>
      </c>
    </row>
    <row r="71" spans="1:6" ht="22.5" x14ac:dyDescent="0.2">
      <c r="A71" s="66" t="s">
        <v>373</v>
      </c>
      <c r="B71" s="67" t="s">
        <v>357</v>
      </c>
      <c r="C71" s="68" t="s">
        <v>445</v>
      </c>
      <c r="D71" s="135">
        <v>9007705.8300000001</v>
      </c>
      <c r="E71" s="142">
        <v>8224925.3499999996</v>
      </c>
      <c r="F71" s="152">
        <f t="shared" si="0"/>
        <v>782780.48000000045</v>
      </c>
    </row>
    <row r="72" spans="1:6" ht="33.75" x14ac:dyDescent="0.2">
      <c r="A72" s="66" t="s">
        <v>375</v>
      </c>
      <c r="B72" s="67" t="s">
        <v>357</v>
      </c>
      <c r="C72" s="68" t="s">
        <v>446</v>
      </c>
      <c r="D72" s="135">
        <v>102414.76</v>
      </c>
      <c r="E72" s="142">
        <v>98440.74</v>
      </c>
      <c r="F72" s="152">
        <f t="shared" si="0"/>
        <v>3974.0199999999895</v>
      </c>
    </row>
    <row r="73" spans="1:6" ht="33.75" x14ac:dyDescent="0.2">
      <c r="A73" s="66" t="s">
        <v>377</v>
      </c>
      <c r="B73" s="67" t="s">
        <v>357</v>
      </c>
      <c r="C73" s="68" t="s">
        <v>447</v>
      </c>
      <c r="D73" s="135">
        <v>2700720.02</v>
      </c>
      <c r="E73" s="142">
        <v>2525712.1</v>
      </c>
      <c r="F73" s="152">
        <f t="shared" si="0"/>
        <v>175007.91999999993</v>
      </c>
    </row>
    <row r="74" spans="1:6" ht="22.5" x14ac:dyDescent="0.2">
      <c r="A74" s="66" t="s">
        <v>379</v>
      </c>
      <c r="B74" s="67" t="s">
        <v>357</v>
      </c>
      <c r="C74" s="68" t="s">
        <v>448</v>
      </c>
      <c r="D74" s="135">
        <v>286814.57</v>
      </c>
      <c r="E74" s="142">
        <v>234148.12</v>
      </c>
      <c r="F74" s="152">
        <f t="shared" si="0"/>
        <v>52666.450000000012</v>
      </c>
    </row>
    <row r="75" spans="1:6" ht="22.5" x14ac:dyDescent="0.2">
      <c r="A75" s="66" t="s">
        <v>381</v>
      </c>
      <c r="B75" s="67" t="s">
        <v>357</v>
      </c>
      <c r="C75" s="68" t="s">
        <v>449</v>
      </c>
      <c r="D75" s="135">
        <v>286814.57</v>
      </c>
      <c r="E75" s="142">
        <v>234148.12</v>
      </c>
      <c r="F75" s="152">
        <f t="shared" si="0"/>
        <v>52666.450000000012</v>
      </c>
    </row>
    <row r="76" spans="1:6" ht="22.5" x14ac:dyDescent="0.2">
      <c r="A76" s="66" t="s">
        <v>383</v>
      </c>
      <c r="B76" s="67" t="s">
        <v>357</v>
      </c>
      <c r="C76" s="68" t="s">
        <v>450</v>
      </c>
      <c r="D76" s="135">
        <v>221751.11</v>
      </c>
      <c r="E76" s="142">
        <v>182739.09</v>
      </c>
      <c r="F76" s="152">
        <f t="shared" ref="F76:F138" si="1">IF(OR(D76="-",IF(E76="-",0,E76)&gt;=IF(D76="-",0,D76)),"-",IF(D76="-",0,D76)-IF(E76="-",0,E76))</f>
        <v>39012.01999999999</v>
      </c>
    </row>
    <row r="77" spans="1:6" x14ac:dyDescent="0.2">
      <c r="A77" s="66" t="s">
        <v>385</v>
      </c>
      <c r="B77" s="67" t="s">
        <v>357</v>
      </c>
      <c r="C77" s="68" t="s">
        <v>451</v>
      </c>
      <c r="D77" s="135">
        <v>65063.46</v>
      </c>
      <c r="E77" s="142">
        <v>51409.03</v>
      </c>
      <c r="F77" s="152">
        <f t="shared" si="1"/>
        <v>13654.43</v>
      </c>
    </row>
    <row r="78" spans="1:6" x14ac:dyDescent="0.2">
      <c r="A78" s="66" t="s">
        <v>397</v>
      </c>
      <c r="B78" s="67" t="s">
        <v>357</v>
      </c>
      <c r="C78" s="68" t="s">
        <v>452</v>
      </c>
      <c r="D78" s="135">
        <v>4818</v>
      </c>
      <c r="E78" s="142">
        <v>4818</v>
      </c>
      <c r="F78" s="152" t="str">
        <f t="shared" si="1"/>
        <v>-</v>
      </c>
    </row>
    <row r="79" spans="1:6" x14ac:dyDescent="0.2">
      <c r="A79" s="66" t="s">
        <v>399</v>
      </c>
      <c r="B79" s="67" t="s">
        <v>357</v>
      </c>
      <c r="C79" s="68" t="s">
        <v>946</v>
      </c>
      <c r="D79" s="135">
        <v>3000</v>
      </c>
      <c r="E79" s="142">
        <v>3000</v>
      </c>
      <c r="F79" s="152" t="str">
        <f t="shared" si="1"/>
        <v>-</v>
      </c>
    </row>
    <row r="80" spans="1:6" ht="22.5" x14ac:dyDescent="0.2">
      <c r="A80" s="66" t="s">
        <v>401</v>
      </c>
      <c r="B80" s="67" t="s">
        <v>357</v>
      </c>
      <c r="C80" s="68" t="s">
        <v>947</v>
      </c>
      <c r="D80" s="135">
        <v>3000</v>
      </c>
      <c r="E80" s="142">
        <v>3000</v>
      </c>
      <c r="F80" s="152" t="str">
        <f t="shared" si="1"/>
        <v>-</v>
      </c>
    </row>
    <row r="81" spans="1:6" x14ac:dyDescent="0.2">
      <c r="A81" s="66" t="s">
        <v>403</v>
      </c>
      <c r="B81" s="67" t="s">
        <v>357</v>
      </c>
      <c r="C81" s="68" t="s">
        <v>453</v>
      </c>
      <c r="D81" s="135">
        <v>1818</v>
      </c>
      <c r="E81" s="142">
        <v>1818</v>
      </c>
      <c r="F81" s="152" t="str">
        <f t="shared" si="1"/>
        <v>-</v>
      </c>
    </row>
    <row r="82" spans="1:6" ht="22.5" x14ac:dyDescent="0.2">
      <c r="A82" s="66" t="s">
        <v>405</v>
      </c>
      <c r="B82" s="67" t="s">
        <v>357</v>
      </c>
      <c r="C82" s="68" t="s">
        <v>454</v>
      </c>
      <c r="D82" s="135">
        <v>218</v>
      </c>
      <c r="E82" s="142">
        <v>218</v>
      </c>
      <c r="F82" s="152" t="str">
        <f t="shared" si="1"/>
        <v>-</v>
      </c>
    </row>
    <row r="83" spans="1:6" x14ac:dyDescent="0.2">
      <c r="A83" s="66" t="s">
        <v>407</v>
      </c>
      <c r="B83" s="67" t="s">
        <v>357</v>
      </c>
      <c r="C83" s="68" t="s">
        <v>455</v>
      </c>
      <c r="D83" s="135">
        <v>1600</v>
      </c>
      <c r="E83" s="142">
        <v>1600</v>
      </c>
      <c r="F83" s="152" t="str">
        <f t="shared" si="1"/>
        <v>-</v>
      </c>
    </row>
    <row r="84" spans="1:6" x14ac:dyDescent="0.2">
      <c r="A84" s="60" t="s">
        <v>456</v>
      </c>
      <c r="B84" s="61" t="s">
        <v>357</v>
      </c>
      <c r="C84" s="62" t="s">
        <v>457</v>
      </c>
      <c r="D84" s="132">
        <v>205000</v>
      </c>
      <c r="E84" s="140">
        <v>204103.22</v>
      </c>
      <c r="F84" s="151">
        <f t="shared" si="1"/>
        <v>896.77999999999884</v>
      </c>
    </row>
    <row r="85" spans="1:6" ht="22.5" x14ac:dyDescent="0.2">
      <c r="A85" s="66" t="s">
        <v>379</v>
      </c>
      <c r="B85" s="67" t="s">
        <v>357</v>
      </c>
      <c r="C85" s="68" t="s">
        <v>458</v>
      </c>
      <c r="D85" s="135">
        <v>205000</v>
      </c>
      <c r="E85" s="142">
        <v>204103.22</v>
      </c>
      <c r="F85" s="152">
        <f t="shared" si="1"/>
        <v>896.77999999999884</v>
      </c>
    </row>
    <row r="86" spans="1:6" ht="22.5" x14ac:dyDescent="0.2">
      <c r="A86" s="66" t="s">
        <v>381</v>
      </c>
      <c r="B86" s="67" t="s">
        <v>357</v>
      </c>
      <c r="C86" s="68" t="s">
        <v>459</v>
      </c>
      <c r="D86" s="135">
        <v>205000</v>
      </c>
      <c r="E86" s="142">
        <v>204103.22</v>
      </c>
      <c r="F86" s="152">
        <f t="shared" si="1"/>
        <v>896.77999999999884</v>
      </c>
    </row>
    <row r="87" spans="1:6" x14ac:dyDescent="0.2">
      <c r="A87" s="66" t="s">
        <v>385</v>
      </c>
      <c r="B87" s="67" t="s">
        <v>357</v>
      </c>
      <c r="C87" s="68" t="s">
        <v>460</v>
      </c>
      <c r="D87" s="135">
        <v>205000</v>
      </c>
      <c r="E87" s="142">
        <v>204103.22</v>
      </c>
      <c r="F87" s="152">
        <f t="shared" si="1"/>
        <v>896.77999999999884</v>
      </c>
    </row>
    <row r="88" spans="1:6" x14ac:dyDescent="0.2">
      <c r="A88" s="60" t="s">
        <v>461</v>
      </c>
      <c r="B88" s="61" t="s">
        <v>357</v>
      </c>
      <c r="C88" s="62" t="s">
        <v>462</v>
      </c>
      <c r="D88" s="132">
        <v>252500</v>
      </c>
      <c r="E88" s="140" t="s">
        <v>42</v>
      </c>
      <c r="F88" s="151">
        <f t="shared" si="1"/>
        <v>252500</v>
      </c>
    </row>
    <row r="89" spans="1:6" x14ac:dyDescent="0.2">
      <c r="A89" s="66" t="s">
        <v>397</v>
      </c>
      <c r="B89" s="67" t="s">
        <v>357</v>
      </c>
      <c r="C89" s="68" t="s">
        <v>463</v>
      </c>
      <c r="D89" s="135">
        <v>252500</v>
      </c>
      <c r="E89" s="142" t="s">
        <v>42</v>
      </c>
      <c r="F89" s="152">
        <f t="shared" si="1"/>
        <v>252500</v>
      </c>
    </row>
    <row r="90" spans="1:6" x14ac:dyDescent="0.2">
      <c r="A90" s="66" t="s">
        <v>411</v>
      </c>
      <c r="B90" s="67" t="s">
        <v>357</v>
      </c>
      <c r="C90" s="68" t="s">
        <v>464</v>
      </c>
      <c r="D90" s="135">
        <v>252500</v>
      </c>
      <c r="E90" s="142" t="s">
        <v>42</v>
      </c>
      <c r="F90" s="152">
        <f t="shared" si="1"/>
        <v>252500</v>
      </c>
    </row>
    <row r="91" spans="1:6" x14ac:dyDescent="0.2">
      <c r="A91" s="60" t="s">
        <v>465</v>
      </c>
      <c r="B91" s="61" t="s">
        <v>357</v>
      </c>
      <c r="C91" s="62" t="s">
        <v>466</v>
      </c>
      <c r="D91" s="132">
        <v>5445536.0499999998</v>
      </c>
      <c r="E91" s="140">
        <v>2845446.5</v>
      </c>
      <c r="F91" s="151">
        <f t="shared" si="1"/>
        <v>2600089.5499999998</v>
      </c>
    </row>
    <row r="92" spans="1:6" ht="22.5" x14ac:dyDescent="0.2">
      <c r="A92" s="66" t="s">
        <v>379</v>
      </c>
      <c r="B92" s="67" t="s">
        <v>357</v>
      </c>
      <c r="C92" s="68" t="s">
        <v>467</v>
      </c>
      <c r="D92" s="135">
        <v>5133168.05</v>
      </c>
      <c r="E92" s="142">
        <v>2535446.5</v>
      </c>
      <c r="F92" s="152">
        <f t="shared" si="1"/>
        <v>2597721.5499999998</v>
      </c>
    </row>
    <row r="93" spans="1:6" ht="22.5" x14ac:dyDescent="0.2">
      <c r="A93" s="66" t="s">
        <v>381</v>
      </c>
      <c r="B93" s="67" t="s">
        <v>357</v>
      </c>
      <c r="C93" s="68" t="s">
        <v>468</v>
      </c>
      <c r="D93" s="135">
        <v>5133168.05</v>
      </c>
      <c r="E93" s="142">
        <v>2535446.5</v>
      </c>
      <c r="F93" s="152">
        <f t="shared" si="1"/>
        <v>2597721.5499999998</v>
      </c>
    </row>
    <row r="94" spans="1:6" x14ac:dyDescent="0.2">
      <c r="A94" s="66" t="s">
        <v>385</v>
      </c>
      <c r="B94" s="67" t="s">
        <v>357</v>
      </c>
      <c r="C94" s="68" t="s">
        <v>469</v>
      </c>
      <c r="D94" s="135">
        <v>5133168.05</v>
      </c>
      <c r="E94" s="142">
        <v>2535446.5</v>
      </c>
      <c r="F94" s="152">
        <f t="shared" si="1"/>
        <v>2597721.5499999998</v>
      </c>
    </row>
    <row r="95" spans="1:6" x14ac:dyDescent="0.2">
      <c r="A95" s="66" t="s">
        <v>387</v>
      </c>
      <c r="B95" s="67" t="s">
        <v>357</v>
      </c>
      <c r="C95" s="68" t="s">
        <v>470</v>
      </c>
      <c r="D95" s="135">
        <v>10000</v>
      </c>
      <c r="E95" s="142">
        <v>10000</v>
      </c>
      <c r="F95" s="152" t="str">
        <f t="shared" si="1"/>
        <v>-</v>
      </c>
    </row>
    <row r="96" spans="1:6" x14ac:dyDescent="0.2">
      <c r="A96" s="66" t="s">
        <v>389</v>
      </c>
      <c r="B96" s="67" t="s">
        <v>357</v>
      </c>
      <c r="C96" s="68" t="s">
        <v>471</v>
      </c>
      <c r="D96" s="135">
        <v>10000</v>
      </c>
      <c r="E96" s="142">
        <v>10000</v>
      </c>
      <c r="F96" s="152" t="str">
        <f t="shared" si="1"/>
        <v>-</v>
      </c>
    </row>
    <row r="97" spans="1:6" ht="22.5" x14ac:dyDescent="0.2">
      <c r="A97" s="66" t="s">
        <v>391</v>
      </c>
      <c r="B97" s="67" t="s">
        <v>357</v>
      </c>
      <c r="C97" s="68" t="s">
        <v>472</v>
      </c>
      <c r="D97" s="135">
        <v>302368</v>
      </c>
      <c r="E97" s="142">
        <v>300000</v>
      </c>
      <c r="F97" s="152">
        <f t="shared" si="1"/>
        <v>2368</v>
      </c>
    </row>
    <row r="98" spans="1:6" x14ac:dyDescent="0.2">
      <c r="A98" s="66" t="s">
        <v>393</v>
      </c>
      <c r="B98" s="67" t="s">
        <v>357</v>
      </c>
      <c r="C98" s="68" t="s">
        <v>473</v>
      </c>
      <c r="D98" s="135">
        <v>302368</v>
      </c>
      <c r="E98" s="142">
        <v>300000</v>
      </c>
      <c r="F98" s="152">
        <f t="shared" si="1"/>
        <v>2368</v>
      </c>
    </row>
    <row r="99" spans="1:6" ht="33.75" x14ac:dyDescent="0.2">
      <c r="A99" s="66" t="s">
        <v>395</v>
      </c>
      <c r="B99" s="67" t="s">
        <v>357</v>
      </c>
      <c r="C99" s="68" t="s">
        <v>474</v>
      </c>
      <c r="D99" s="135">
        <v>302368</v>
      </c>
      <c r="E99" s="142">
        <v>300000</v>
      </c>
      <c r="F99" s="152">
        <f t="shared" si="1"/>
        <v>2368</v>
      </c>
    </row>
    <row r="100" spans="1:6" ht="22.5" x14ac:dyDescent="0.2">
      <c r="A100" s="60" t="s">
        <v>475</v>
      </c>
      <c r="B100" s="61" t="s">
        <v>357</v>
      </c>
      <c r="C100" s="62" t="s">
        <v>476</v>
      </c>
      <c r="D100" s="132">
        <v>1972717.5</v>
      </c>
      <c r="E100" s="140">
        <v>764082.05</v>
      </c>
      <c r="F100" s="151">
        <f t="shared" si="1"/>
        <v>1208635.45</v>
      </c>
    </row>
    <row r="101" spans="1:6" ht="56.25" x14ac:dyDescent="0.2">
      <c r="A101" s="66" t="s">
        <v>361</v>
      </c>
      <c r="B101" s="67" t="s">
        <v>357</v>
      </c>
      <c r="C101" s="68" t="s">
        <v>477</v>
      </c>
      <c r="D101" s="135">
        <v>125000</v>
      </c>
      <c r="E101" s="142">
        <v>98300</v>
      </c>
      <c r="F101" s="152">
        <f t="shared" si="1"/>
        <v>26700</v>
      </c>
    </row>
    <row r="102" spans="1:6" ht="22.5" x14ac:dyDescent="0.2">
      <c r="A102" s="66" t="s">
        <v>371</v>
      </c>
      <c r="B102" s="67" t="s">
        <v>357</v>
      </c>
      <c r="C102" s="68" t="s">
        <v>478</v>
      </c>
      <c r="D102" s="135">
        <v>125000</v>
      </c>
      <c r="E102" s="142">
        <v>98300</v>
      </c>
      <c r="F102" s="152">
        <f t="shared" si="1"/>
        <v>26700</v>
      </c>
    </row>
    <row r="103" spans="1:6" ht="33.75" x14ac:dyDescent="0.2">
      <c r="A103" s="66" t="s">
        <v>375</v>
      </c>
      <c r="B103" s="67" t="s">
        <v>357</v>
      </c>
      <c r="C103" s="68" t="s">
        <v>479</v>
      </c>
      <c r="D103" s="135">
        <v>15000</v>
      </c>
      <c r="E103" s="142">
        <v>13300</v>
      </c>
      <c r="F103" s="152">
        <f t="shared" si="1"/>
        <v>1700</v>
      </c>
    </row>
    <row r="104" spans="1:6" ht="45" x14ac:dyDescent="0.2">
      <c r="A104" s="66" t="s">
        <v>480</v>
      </c>
      <c r="B104" s="67" t="s">
        <v>357</v>
      </c>
      <c r="C104" s="68" t="s">
        <v>481</v>
      </c>
      <c r="D104" s="135">
        <v>110000</v>
      </c>
      <c r="E104" s="142">
        <v>85000</v>
      </c>
      <c r="F104" s="152">
        <f t="shared" si="1"/>
        <v>25000</v>
      </c>
    </row>
    <row r="105" spans="1:6" ht="22.5" x14ac:dyDescent="0.2">
      <c r="A105" s="66" t="s">
        <v>379</v>
      </c>
      <c r="B105" s="67" t="s">
        <v>357</v>
      </c>
      <c r="C105" s="68" t="s">
        <v>482</v>
      </c>
      <c r="D105" s="135">
        <v>1847717.5</v>
      </c>
      <c r="E105" s="142">
        <v>665782.05000000005</v>
      </c>
      <c r="F105" s="152">
        <f t="shared" si="1"/>
        <v>1181935.45</v>
      </c>
    </row>
    <row r="106" spans="1:6" ht="22.5" x14ac:dyDescent="0.2">
      <c r="A106" s="66" t="s">
        <v>381</v>
      </c>
      <c r="B106" s="67" t="s">
        <v>357</v>
      </c>
      <c r="C106" s="68" t="s">
        <v>483</v>
      </c>
      <c r="D106" s="135">
        <v>1847717.5</v>
      </c>
      <c r="E106" s="142">
        <v>665782.05000000005</v>
      </c>
      <c r="F106" s="152">
        <f t="shared" si="1"/>
        <v>1181935.45</v>
      </c>
    </row>
    <row r="107" spans="1:6" ht="22.5" x14ac:dyDescent="0.2">
      <c r="A107" s="66" t="s">
        <v>383</v>
      </c>
      <c r="B107" s="67" t="s">
        <v>357</v>
      </c>
      <c r="C107" s="68" t="s">
        <v>484</v>
      </c>
      <c r="D107" s="135">
        <v>8630</v>
      </c>
      <c r="E107" s="142">
        <v>5782</v>
      </c>
      <c r="F107" s="152">
        <f t="shared" si="1"/>
        <v>2848</v>
      </c>
    </row>
    <row r="108" spans="1:6" x14ac:dyDescent="0.2">
      <c r="A108" s="66" t="s">
        <v>385</v>
      </c>
      <c r="B108" s="67" t="s">
        <v>357</v>
      </c>
      <c r="C108" s="68" t="s">
        <v>485</v>
      </c>
      <c r="D108" s="135">
        <v>1839087.5</v>
      </c>
      <c r="E108" s="142">
        <v>660000.05000000005</v>
      </c>
      <c r="F108" s="152">
        <f t="shared" si="1"/>
        <v>1179087.45</v>
      </c>
    </row>
    <row r="109" spans="1:6" ht="33.75" x14ac:dyDescent="0.2">
      <c r="A109" s="60" t="s">
        <v>486</v>
      </c>
      <c r="B109" s="61" t="s">
        <v>357</v>
      </c>
      <c r="C109" s="62" t="s">
        <v>487</v>
      </c>
      <c r="D109" s="132">
        <v>1892717.5</v>
      </c>
      <c r="E109" s="140">
        <v>684082.05</v>
      </c>
      <c r="F109" s="151">
        <f t="shared" si="1"/>
        <v>1208635.45</v>
      </c>
    </row>
    <row r="110" spans="1:6" ht="56.25" x14ac:dyDescent="0.2">
      <c r="A110" s="66" t="s">
        <v>361</v>
      </c>
      <c r="B110" s="67" t="s">
        <v>357</v>
      </c>
      <c r="C110" s="68" t="s">
        <v>488</v>
      </c>
      <c r="D110" s="135">
        <v>45000</v>
      </c>
      <c r="E110" s="142">
        <v>18300</v>
      </c>
      <c r="F110" s="152">
        <f t="shared" si="1"/>
        <v>26700</v>
      </c>
    </row>
    <row r="111" spans="1:6" ht="22.5" x14ac:dyDescent="0.2">
      <c r="A111" s="66" t="s">
        <v>371</v>
      </c>
      <c r="B111" s="67" t="s">
        <v>357</v>
      </c>
      <c r="C111" s="68" t="s">
        <v>489</v>
      </c>
      <c r="D111" s="135">
        <v>45000</v>
      </c>
      <c r="E111" s="142">
        <v>18300</v>
      </c>
      <c r="F111" s="152">
        <f t="shared" si="1"/>
        <v>26700</v>
      </c>
    </row>
    <row r="112" spans="1:6" ht="33.75" x14ac:dyDescent="0.2">
      <c r="A112" s="66" t="s">
        <v>375</v>
      </c>
      <c r="B112" s="67" t="s">
        <v>357</v>
      </c>
      <c r="C112" s="68" t="s">
        <v>490</v>
      </c>
      <c r="D112" s="135">
        <v>15000</v>
      </c>
      <c r="E112" s="142">
        <v>13300</v>
      </c>
      <c r="F112" s="152">
        <f t="shared" si="1"/>
        <v>1700</v>
      </c>
    </row>
    <row r="113" spans="1:6" ht="45" x14ac:dyDescent="0.2">
      <c r="A113" s="66" t="s">
        <v>480</v>
      </c>
      <c r="B113" s="67" t="s">
        <v>357</v>
      </c>
      <c r="C113" s="68" t="s">
        <v>491</v>
      </c>
      <c r="D113" s="135">
        <v>30000</v>
      </c>
      <c r="E113" s="142">
        <v>5000</v>
      </c>
      <c r="F113" s="152">
        <f t="shared" si="1"/>
        <v>25000</v>
      </c>
    </row>
    <row r="114" spans="1:6" ht="22.5" x14ac:dyDescent="0.2">
      <c r="A114" s="66" t="s">
        <v>379</v>
      </c>
      <c r="B114" s="67" t="s">
        <v>357</v>
      </c>
      <c r="C114" s="68" t="s">
        <v>492</v>
      </c>
      <c r="D114" s="135">
        <v>1847717.5</v>
      </c>
      <c r="E114" s="142">
        <v>665782.05000000005</v>
      </c>
      <c r="F114" s="152">
        <f t="shared" si="1"/>
        <v>1181935.45</v>
      </c>
    </row>
    <row r="115" spans="1:6" ht="22.5" x14ac:dyDescent="0.2">
      <c r="A115" s="66" t="s">
        <v>381</v>
      </c>
      <c r="B115" s="67" t="s">
        <v>357</v>
      </c>
      <c r="C115" s="68" t="s">
        <v>493</v>
      </c>
      <c r="D115" s="135">
        <v>1847717.5</v>
      </c>
      <c r="E115" s="142">
        <v>665782.05000000005</v>
      </c>
      <c r="F115" s="152">
        <f t="shared" si="1"/>
        <v>1181935.45</v>
      </c>
    </row>
    <row r="116" spans="1:6" ht="22.5" x14ac:dyDescent="0.2">
      <c r="A116" s="66" t="s">
        <v>383</v>
      </c>
      <c r="B116" s="67" t="s">
        <v>357</v>
      </c>
      <c r="C116" s="68" t="s">
        <v>494</v>
      </c>
      <c r="D116" s="135">
        <v>8630</v>
      </c>
      <c r="E116" s="142">
        <v>5782</v>
      </c>
      <c r="F116" s="152">
        <f t="shared" si="1"/>
        <v>2848</v>
      </c>
    </row>
    <row r="117" spans="1:6" x14ac:dyDescent="0.2">
      <c r="A117" s="66" t="s">
        <v>385</v>
      </c>
      <c r="B117" s="67" t="s">
        <v>357</v>
      </c>
      <c r="C117" s="68" t="s">
        <v>495</v>
      </c>
      <c r="D117" s="135">
        <v>1839087.5</v>
      </c>
      <c r="E117" s="142">
        <v>660000.05000000005</v>
      </c>
      <c r="F117" s="152">
        <f t="shared" si="1"/>
        <v>1179087.45</v>
      </c>
    </row>
    <row r="118" spans="1:6" ht="22.5" x14ac:dyDescent="0.2">
      <c r="A118" s="60" t="s">
        <v>496</v>
      </c>
      <c r="B118" s="61" t="s">
        <v>357</v>
      </c>
      <c r="C118" s="62" t="s">
        <v>497</v>
      </c>
      <c r="D118" s="132">
        <v>80000</v>
      </c>
      <c r="E118" s="140">
        <v>80000</v>
      </c>
      <c r="F118" s="151" t="str">
        <f t="shared" si="1"/>
        <v>-</v>
      </c>
    </row>
    <row r="119" spans="1:6" ht="56.25" x14ac:dyDescent="0.2">
      <c r="A119" s="66" t="s">
        <v>361</v>
      </c>
      <c r="B119" s="67" t="s">
        <v>357</v>
      </c>
      <c r="C119" s="68" t="s">
        <v>498</v>
      </c>
      <c r="D119" s="135">
        <v>80000</v>
      </c>
      <c r="E119" s="142">
        <v>80000</v>
      </c>
      <c r="F119" s="152" t="str">
        <f t="shared" si="1"/>
        <v>-</v>
      </c>
    </row>
    <row r="120" spans="1:6" ht="22.5" x14ac:dyDescent="0.2">
      <c r="A120" s="66" t="s">
        <v>371</v>
      </c>
      <c r="B120" s="67" t="s">
        <v>357</v>
      </c>
      <c r="C120" s="68" t="s">
        <v>499</v>
      </c>
      <c r="D120" s="135">
        <v>80000</v>
      </c>
      <c r="E120" s="142">
        <v>80000</v>
      </c>
      <c r="F120" s="152" t="str">
        <f t="shared" si="1"/>
        <v>-</v>
      </c>
    </row>
    <row r="121" spans="1:6" ht="45" x14ac:dyDescent="0.2">
      <c r="A121" s="66" t="s">
        <v>480</v>
      </c>
      <c r="B121" s="67" t="s">
        <v>357</v>
      </c>
      <c r="C121" s="68" t="s">
        <v>500</v>
      </c>
      <c r="D121" s="135">
        <v>80000</v>
      </c>
      <c r="E121" s="142">
        <v>80000</v>
      </c>
      <c r="F121" s="152" t="str">
        <f t="shared" si="1"/>
        <v>-</v>
      </c>
    </row>
    <row r="122" spans="1:6" x14ac:dyDescent="0.2">
      <c r="A122" s="60" t="s">
        <v>501</v>
      </c>
      <c r="B122" s="61" t="s">
        <v>357</v>
      </c>
      <c r="C122" s="62" t="s">
        <v>502</v>
      </c>
      <c r="D122" s="132">
        <v>19417160.420000002</v>
      </c>
      <c r="E122" s="140">
        <v>13279992.119999999</v>
      </c>
      <c r="F122" s="151">
        <f t="shared" si="1"/>
        <v>6137168.3000000026</v>
      </c>
    </row>
    <row r="123" spans="1:6" ht="22.5" x14ac:dyDescent="0.2">
      <c r="A123" s="66" t="s">
        <v>379</v>
      </c>
      <c r="B123" s="67" t="s">
        <v>357</v>
      </c>
      <c r="C123" s="68" t="s">
        <v>503</v>
      </c>
      <c r="D123" s="135">
        <v>17933024.420000002</v>
      </c>
      <c r="E123" s="142">
        <v>11985374.960000001</v>
      </c>
      <c r="F123" s="152">
        <f t="shared" si="1"/>
        <v>5947649.4600000009</v>
      </c>
    </row>
    <row r="124" spans="1:6" ht="22.5" x14ac:dyDescent="0.2">
      <c r="A124" s="66" t="s">
        <v>381</v>
      </c>
      <c r="B124" s="67" t="s">
        <v>357</v>
      </c>
      <c r="C124" s="68" t="s">
        <v>504</v>
      </c>
      <c r="D124" s="135">
        <v>17933024.420000002</v>
      </c>
      <c r="E124" s="142">
        <v>11985374.960000001</v>
      </c>
      <c r="F124" s="152">
        <f t="shared" si="1"/>
        <v>5947649.4600000009</v>
      </c>
    </row>
    <row r="125" spans="1:6" x14ac:dyDescent="0.2">
      <c r="A125" s="66" t="s">
        <v>385</v>
      </c>
      <c r="B125" s="67" t="s">
        <v>357</v>
      </c>
      <c r="C125" s="68" t="s">
        <v>505</v>
      </c>
      <c r="D125" s="135">
        <v>15346259.68</v>
      </c>
      <c r="E125" s="142">
        <v>11498393.710000001</v>
      </c>
      <c r="F125" s="152">
        <f t="shared" si="1"/>
        <v>3847865.9699999988</v>
      </c>
    </row>
    <row r="126" spans="1:6" ht="45" x14ac:dyDescent="0.2">
      <c r="A126" s="66" t="s">
        <v>506</v>
      </c>
      <c r="B126" s="67" t="s">
        <v>357</v>
      </c>
      <c r="C126" s="68" t="s">
        <v>507</v>
      </c>
      <c r="D126" s="135">
        <v>2586764.7400000002</v>
      </c>
      <c r="E126" s="142">
        <v>486981.25</v>
      </c>
      <c r="F126" s="152">
        <f t="shared" si="1"/>
        <v>2099783.4900000002</v>
      </c>
    </row>
    <row r="127" spans="1:6" ht="22.5" x14ac:dyDescent="0.2">
      <c r="A127" s="66" t="s">
        <v>508</v>
      </c>
      <c r="B127" s="67" t="s">
        <v>357</v>
      </c>
      <c r="C127" s="68" t="s">
        <v>509</v>
      </c>
      <c r="D127" s="135">
        <v>75000</v>
      </c>
      <c r="E127" s="142">
        <v>69752.160000000003</v>
      </c>
      <c r="F127" s="152">
        <f t="shared" si="1"/>
        <v>5247.8399999999965</v>
      </c>
    </row>
    <row r="128" spans="1:6" x14ac:dyDescent="0.2">
      <c r="A128" s="66" t="s">
        <v>510</v>
      </c>
      <c r="B128" s="67" t="s">
        <v>357</v>
      </c>
      <c r="C128" s="68" t="s">
        <v>511</v>
      </c>
      <c r="D128" s="135">
        <v>75000</v>
      </c>
      <c r="E128" s="142">
        <v>69752.160000000003</v>
      </c>
      <c r="F128" s="152">
        <f t="shared" si="1"/>
        <v>5247.8399999999965</v>
      </c>
    </row>
    <row r="129" spans="1:6" x14ac:dyDescent="0.2">
      <c r="A129" s="66" t="s">
        <v>512</v>
      </c>
      <c r="B129" s="67" t="s">
        <v>357</v>
      </c>
      <c r="C129" s="68" t="s">
        <v>513</v>
      </c>
      <c r="D129" s="135">
        <v>75000</v>
      </c>
      <c r="E129" s="142">
        <v>69752.160000000003</v>
      </c>
      <c r="F129" s="152">
        <f t="shared" si="1"/>
        <v>5247.8399999999965</v>
      </c>
    </row>
    <row r="130" spans="1:6" x14ac:dyDescent="0.2">
      <c r="A130" s="66" t="s">
        <v>397</v>
      </c>
      <c r="B130" s="67" t="s">
        <v>357</v>
      </c>
      <c r="C130" s="68" t="s">
        <v>514</v>
      </c>
      <c r="D130" s="135">
        <v>1409136</v>
      </c>
      <c r="E130" s="142">
        <v>1224865</v>
      </c>
      <c r="F130" s="152">
        <f t="shared" si="1"/>
        <v>184271</v>
      </c>
    </row>
    <row r="131" spans="1:6" ht="45" x14ac:dyDescent="0.2">
      <c r="A131" s="66" t="s">
        <v>515</v>
      </c>
      <c r="B131" s="67" t="s">
        <v>357</v>
      </c>
      <c r="C131" s="68" t="s">
        <v>516</v>
      </c>
      <c r="D131" s="135">
        <v>1409136</v>
      </c>
      <c r="E131" s="142">
        <v>1224865</v>
      </c>
      <c r="F131" s="152">
        <f t="shared" si="1"/>
        <v>184271</v>
      </c>
    </row>
    <row r="132" spans="1:6" ht="45" x14ac:dyDescent="0.2">
      <c r="A132" s="66" t="s">
        <v>517</v>
      </c>
      <c r="B132" s="67" t="s">
        <v>357</v>
      </c>
      <c r="C132" s="68" t="s">
        <v>518</v>
      </c>
      <c r="D132" s="135">
        <v>1256586</v>
      </c>
      <c r="E132" s="142">
        <v>1083665</v>
      </c>
      <c r="F132" s="152">
        <f t="shared" si="1"/>
        <v>172921</v>
      </c>
    </row>
    <row r="133" spans="1:6" ht="78.75" x14ac:dyDescent="0.2">
      <c r="A133" s="69" t="s">
        <v>519</v>
      </c>
      <c r="B133" s="67" t="s">
        <v>357</v>
      </c>
      <c r="C133" s="68" t="s">
        <v>520</v>
      </c>
      <c r="D133" s="135">
        <v>152550</v>
      </c>
      <c r="E133" s="142">
        <v>141200</v>
      </c>
      <c r="F133" s="152">
        <f t="shared" si="1"/>
        <v>11350</v>
      </c>
    </row>
    <row r="134" spans="1:6" x14ac:dyDescent="0.2">
      <c r="A134" s="60" t="s">
        <v>521</v>
      </c>
      <c r="B134" s="61" t="s">
        <v>357</v>
      </c>
      <c r="C134" s="62" t="s">
        <v>522</v>
      </c>
      <c r="D134" s="132">
        <v>152550</v>
      </c>
      <c r="E134" s="140">
        <v>141200</v>
      </c>
      <c r="F134" s="151">
        <f t="shared" si="1"/>
        <v>11350</v>
      </c>
    </row>
    <row r="135" spans="1:6" x14ac:dyDescent="0.2">
      <c r="A135" s="66" t="s">
        <v>397</v>
      </c>
      <c r="B135" s="67" t="s">
        <v>357</v>
      </c>
      <c r="C135" s="68" t="s">
        <v>523</v>
      </c>
      <c r="D135" s="135">
        <v>152550</v>
      </c>
      <c r="E135" s="142">
        <v>141200</v>
      </c>
      <c r="F135" s="152">
        <f t="shared" si="1"/>
        <v>11350</v>
      </c>
    </row>
    <row r="136" spans="1:6" ht="45" x14ac:dyDescent="0.2">
      <c r="A136" s="66" t="s">
        <v>515</v>
      </c>
      <c r="B136" s="67" t="s">
        <v>357</v>
      </c>
      <c r="C136" s="68" t="s">
        <v>524</v>
      </c>
      <c r="D136" s="135">
        <v>152550</v>
      </c>
      <c r="E136" s="142">
        <v>141200</v>
      </c>
      <c r="F136" s="152">
        <f t="shared" si="1"/>
        <v>11350</v>
      </c>
    </row>
    <row r="137" spans="1:6" ht="78.75" x14ac:dyDescent="0.2">
      <c r="A137" s="69" t="s">
        <v>519</v>
      </c>
      <c r="B137" s="67" t="s">
        <v>357</v>
      </c>
      <c r="C137" s="68" t="s">
        <v>525</v>
      </c>
      <c r="D137" s="135">
        <v>152550</v>
      </c>
      <c r="E137" s="142">
        <v>141200</v>
      </c>
      <c r="F137" s="152">
        <f t="shared" si="1"/>
        <v>11350</v>
      </c>
    </row>
    <row r="138" spans="1:6" x14ac:dyDescent="0.2">
      <c r="A138" s="60" t="s">
        <v>526</v>
      </c>
      <c r="B138" s="61" t="s">
        <v>357</v>
      </c>
      <c r="C138" s="62" t="s">
        <v>527</v>
      </c>
      <c r="D138" s="132">
        <v>1103472.8999999999</v>
      </c>
      <c r="E138" s="140" t="s">
        <v>42</v>
      </c>
      <c r="F138" s="151">
        <f t="shared" si="1"/>
        <v>1103472.8999999999</v>
      </c>
    </row>
    <row r="139" spans="1:6" ht="22.5" x14ac:dyDescent="0.2">
      <c r="A139" s="66" t="s">
        <v>379</v>
      </c>
      <c r="B139" s="67" t="s">
        <v>357</v>
      </c>
      <c r="C139" s="68" t="s">
        <v>528</v>
      </c>
      <c r="D139" s="135">
        <v>1103472.8999999999</v>
      </c>
      <c r="E139" s="142" t="s">
        <v>42</v>
      </c>
      <c r="F139" s="152">
        <f t="shared" ref="F139:F208" si="2">IF(OR(D139="-",IF(E139="-",0,E139)&gt;=IF(D139="-",0,D139)),"-",IF(D139="-",0,D139)-IF(E139="-",0,E139))</f>
        <v>1103472.8999999999</v>
      </c>
    </row>
    <row r="140" spans="1:6" ht="22.5" x14ac:dyDescent="0.2">
      <c r="A140" s="66" t="s">
        <v>381</v>
      </c>
      <c r="B140" s="67" t="s">
        <v>357</v>
      </c>
      <c r="C140" s="68" t="s">
        <v>529</v>
      </c>
      <c r="D140" s="135">
        <v>1103472.8999999999</v>
      </c>
      <c r="E140" s="142" t="s">
        <v>42</v>
      </c>
      <c r="F140" s="152">
        <f t="shared" si="2"/>
        <v>1103472.8999999999</v>
      </c>
    </row>
    <row r="141" spans="1:6" x14ac:dyDescent="0.2">
      <c r="A141" s="66" t="s">
        <v>385</v>
      </c>
      <c r="B141" s="67" t="s">
        <v>357</v>
      </c>
      <c r="C141" s="68" t="s">
        <v>530</v>
      </c>
      <c r="D141" s="135">
        <v>1103472.8999999999</v>
      </c>
      <c r="E141" s="142" t="s">
        <v>42</v>
      </c>
      <c r="F141" s="152">
        <f t="shared" si="2"/>
        <v>1103472.8999999999</v>
      </c>
    </row>
    <row r="142" spans="1:6" x14ac:dyDescent="0.2">
      <c r="A142" s="60" t="s">
        <v>531</v>
      </c>
      <c r="B142" s="61" t="s">
        <v>357</v>
      </c>
      <c r="C142" s="62" t="s">
        <v>532</v>
      </c>
      <c r="D142" s="132">
        <v>3545630.46</v>
      </c>
      <c r="E142" s="140">
        <v>3288858.14</v>
      </c>
      <c r="F142" s="151">
        <f t="shared" si="2"/>
        <v>256772.31999999983</v>
      </c>
    </row>
    <row r="143" spans="1:6" ht="22.5" x14ac:dyDescent="0.2">
      <c r="A143" s="66" t="s">
        <v>379</v>
      </c>
      <c r="B143" s="67" t="s">
        <v>357</v>
      </c>
      <c r="C143" s="68" t="s">
        <v>533</v>
      </c>
      <c r="D143" s="135">
        <v>3545630.46</v>
      </c>
      <c r="E143" s="142">
        <v>3288858.14</v>
      </c>
      <c r="F143" s="152">
        <f t="shared" si="2"/>
        <v>256772.31999999983</v>
      </c>
    </row>
    <row r="144" spans="1:6" ht="22.5" x14ac:dyDescent="0.2">
      <c r="A144" s="66" t="s">
        <v>381</v>
      </c>
      <c r="B144" s="67" t="s">
        <v>357</v>
      </c>
      <c r="C144" s="68" t="s">
        <v>534</v>
      </c>
      <c r="D144" s="135">
        <v>3545630.46</v>
      </c>
      <c r="E144" s="142">
        <v>3288858.14</v>
      </c>
      <c r="F144" s="152">
        <f t="shared" si="2"/>
        <v>256772.31999999983</v>
      </c>
    </row>
    <row r="145" spans="1:6" x14ac:dyDescent="0.2">
      <c r="A145" s="66" t="s">
        <v>385</v>
      </c>
      <c r="B145" s="67" t="s">
        <v>357</v>
      </c>
      <c r="C145" s="68" t="s">
        <v>535</v>
      </c>
      <c r="D145" s="135">
        <v>3545630.46</v>
      </c>
      <c r="E145" s="142">
        <v>3288858.14</v>
      </c>
      <c r="F145" s="152">
        <f t="shared" si="2"/>
        <v>256772.31999999983</v>
      </c>
    </row>
    <row r="146" spans="1:6" x14ac:dyDescent="0.2">
      <c r="A146" s="60" t="s">
        <v>536</v>
      </c>
      <c r="B146" s="61" t="s">
        <v>357</v>
      </c>
      <c r="C146" s="62" t="s">
        <v>537</v>
      </c>
      <c r="D146" s="132">
        <v>10697156.32</v>
      </c>
      <c r="E146" s="140">
        <v>8209535.5700000003</v>
      </c>
      <c r="F146" s="151">
        <f t="shared" si="2"/>
        <v>2487620.75</v>
      </c>
    </row>
    <row r="147" spans="1:6" ht="22.5" x14ac:dyDescent="0.2">
      <c r="A147" s="66" t="s">
        <v>379</v>
      </c>
      <c r="B147" s="67" t="s">
        <v>357</v>
      </c>
      <c r="C147" s="68" t="s">
        <v>538</v>
      </c>
      <c r="D147" s="135">
        <v>10697156.32</v>
      </c>
      <c r="E147" s="142">
        <v>8209535.5700000003</v>
      </c>
      <c r="F147" s="152">
        <f t="shared" si="2"/>
        <v>2487620.75</v>
      </c>
    </row>
    <row r="148" spans="1:6" ht="22.5" x14ac:dyDescent="0.2">
      <c r="A148" s="66" t="s">
        <v>381</v>
      </c>
      <c r="B148" s="67" t="s">
        <v>357</v>
      </c>
      <c r="C148" s="68" t="s">
        <v>539</v>
      </c>
      <c r="D148" s="135">
        <v>10697156.32</v>
      </c>
      <c r="E148" s="142">
        <v>8209535.5700000003</v>
      </c>
      <c r="F148" s="152">
        <f t="shared" si="2"/>
        <v>2487620.75</v>
      </c>
    </row>
    <row r="149" spans="1:6" x14ac:dyDescent="0.2">
      <c r="A149" s="66" t="s">
        <v>385</v>
      </c>
      <c r="B149" s="67" t="s">
        <v>357</v>
      </c>
      <c r="C149" s="68" t="s">
        <v>540</v>
      </c>
      <c r="D149" s="135">
        <v>10697156.32</v>
      </c>
      <c r="E149" s="142">
        <v>8209535.5700000003</v>
      </c>
      <c r="F149" s="152">
        <f t="shared" si="2"/>
        <v>2487620.75</v>
      </c>
    </row>
    <row r="150" spans="1:6" x14ac:dyDescent="0.2">
      <c r="A150" s="60" t="s">
        <v>541</v>
      </c>
      <c r="B150" s="61" t="s">
        <v>357</v>
      </c>
      <c r="C150" s="62" t="s">
        <v>542</v>
      </c>
      <c r="D150" s="132">
        <v>3918350.74</v>
      </c>
      <c r="E150" s="140">
        <v>1640398.41</v>
      </c>
      <c r="F150" s="151">
        <f t="shared" si="2"/>
        <v>2277952.33</v>
      </c>
    </row>
    <row r="151" spans="1:6" ht="22.5" x14ac:dyDescent="0.2">
      <c r="A151" s="66" t="s">
        <v>379</v>
      </c>
      <c r="B151" s="67" t="s">
        <v>357</v>
      </c>
      <c r="C151" s="68" t="s">
        <v>543</v>
      </c>
      <c r="D151" s="135">
        <v>2586764.7400000002</v>
      </c>
      <c r="E151" s="142">
        <v>486981.25</v>
      </c>
      <c r="F151" s="152">
        <f t="shared" si="2"/>
        <v>2099783.4900000002</v>
      </c>
    </row>
    <row r="152" spans="1:6" ht="22.5" x14ac:dyDescent="0.2">
      <c r="A152" s="66" t="s">
        <v>381</v>
      </c>
      <c r="B152" s="67" t="s">
        <v>357</v>
      </c>
      <c r="C152" s="68" t="s">
        <v>544</v>
      </c>
      <c r="D152" s="135">
        <v>2586764.7400000002</v>
      </c>
      <c r="E152" s="142">
        <v>486981.25</v>
      </c>
      <c r="F152" s="152">
        <f t="shared" si="2"/>
        <v>2099783.4900000002</v>
      </c>
    </row>
    <row r="153" spans="1:6" ht="45" x14ac:dyDescent="0.2">
      <c r="A153" s="66" t="s">
        <v>506</v>
      </c>
      <c r="B153" s="67" t="s">
        <v>357</v>
      </c>
      <c r="C153" s="68" t="s">
        <v>545</v>
      </c>
      <c r="D153" s="135">
        <v>2586764.7400000002</v>
      </c>
      <c r="E153" s="142">
        <v>486981.25</v>
      </c>
      <c r="F153" s="152">
        <f t="shared" si="2"/>
        <v>2099783.4900000002</v>
      </c>
    </row>
    <row r="154" spans="1:6" ht="22.5" x14ac:dyDescent="0.2">
      <c r="A154" s="66" t="s">
        <v>508</v>
      </c>
      <c r="B154" s="67" t="s">
        <v>357</v>
      </c>
      <c r="C154" s="68" t="s">
        <v>546</v>
      </c>
      <c r="D154" s="135">
        <v>75000</v>
      </c>
      <c r="E154" s="142">
        <v>69752.160000000003</v>
      </c>
      <c r="F154" s="152">
        <f t="shared" si="2"/>
        <v>5247.8399999999965</v>
      </c>
    </row>
    <row r="155" spans="1:6" x14ac:dyDescent="0.2">
      <c r="A155" s="66" t="s">
        <v>510</v>
      </c>
      <c r="B155" s="67" t="s">
        <v>357</v>
      </c>
      <c r="C155" s="68" t="s">
        <v>547</v>
      </c>
      <c r="D155" s="135">
        <v>75000</v>
      </c>
      <c r="E155" s="142">
        <v>69752.160000000003</v>
      </c>
      <c r="F155" s="152">
        <f t="shared" si="2"/>
        <v>5247.8399999999965</v>
      </c>
    </row>
    <row r="156" spans="1:6" x14ac:dyDescent="0.2">
      <c r="A156" s="66" t="s">
        <v>512</v>
      </c>
      <c r="B156" s="67" t="s">
        <v>357</v>
      </c>
      <c r="C156" s="68" t="s">
        <v>548</v>
      </c>
      <c r="D156" s="135">
        <v>75000</v>
      </c>
      <c r="E156" s="142">
        <v>69752.160000000003</v>
      </c>
      <c r="F156" s="152">
        <f t="shared" si="2"/>
        <v>5247.8399999999965</v>
      </c>
    </row>
    <row r="157" spans="1:6" x14ac:dyDescent="0.2">
      <c r="A157" s="66" t="s">
        <v>397</v>
      </c>
      <c r="B157" s="67" t="s">
        <v>357</v>
      </c>
      <c r="C157" s="68" t="s">
        <v>549</v>
      </c>
      <c r="D157" s="135">
        <v>1256586</v>
      </c>
      <c r="E157" s="142">
        <v>1083665</v>
      </c>
      <c r="F157" s="152">
        <f t="shared" si="2"/>
        <v>172921</v>
      </c>
    </row>
    <row r="158" spans="1:6" ht="45" x14ac:dyDescent="0.2">
      <c r="A158" s="66" t="s">
        <v>515</v>
      </c>
      <c r="B158" s="67" t="s">
        <v>357</v>
      </c>
      <c r="C158" s="68" t="s">
        <v>550</v>
      </c>
      <c r="D158" s="135">
        <v>1256586</v>
      </c>
      <c r="E158" s="142">
        <v>1083665</v>
      </c>
      <c r="F158" s="152">
        <f t="shared" si="2"/>
        <v>172921</v>
      </c>
    </row>
    <row r="159" spans="1:6" ht="45" x14ac:dyDescent="0.2">
      <c r="A159" s="66" t="s">
        <v>517</v>
      </c>
      <c r="B159" s="67" t="s">
        <v>357</v>
      </c>
      <c r="C159" s="68" t="s">
        <v>551</v>
      </c>
      <c r="D159" s="135">
        <v>1256586</v>
      </c>
      <c r="E159" s="142">
        <v>1083665</v>
      </c>
      <c r="F159" s="152">
        <f t="shared" si="2"/>
        <v>172921</v>
      </c>
    </row>
    <row r="160" spans="1:6" x14ac:dyDescent="0.2">
      <c r="A160" s="60" t="s">
        <v>552</v>
      </c>
      <c r="B160" s="61" t="s">
        <v>357</v>
      </c>
      <c r="C160" s="62" t="s">
        <v>553</v>
      </c>
      <c r="D160" s="132">
        <v>96092838.650000006</v>
      </c>
      <c r="E160" s="140">
        <v>83152680.159999996</v>
      </c>
      <c r="F160" s="151">
        <f t="shared" si="2"/>
        <v>12940158.49000001</v>
      </c>
    </row>
    <row r="161" spans="1:6" ht="22.5" x14ac:dyDescent="0.2">
      <c r="A161" s="66" t="s">
        <v>379</v>
      </c>
      <c r="B161" s="67" t="s">
        <v>357</v>
      </c>
      <c r="C161" s="68" t="s">
        <v>554</v>
      </c>
      <c r="D161" s="135">
        <v>34012810.600000001</v>
      </c>
      <c r="E161" s="142">
        <v>25335328.370000001</v>
      </c>
      <c r="F161" s="152">
        <f t="shared" si="2"/>
        <v>8677482.2300000004</v>
      </c>
    </row>
    <row r="162" spans="1:6" ht="22.5" x14ac:dyDescent="0.2">
      <c r="A162" s="66" t="s">
        <v>381</v>
      </c>
      <c r="B162" s="67" t="s">
        <v>357</v>
      </c>
      <c r="C162" s="68" t="s">
        <v>555</v>
      </c>
      <c r="D162" s="135">
        <v>34012810.600000001</v>
      </c>
      <c r="E162" s="142">
        <v>25335328.370000001</v>
      </c>
      <c r="F162" s="152">
        <f t="shared" si="2"/>
        <v>8677482.2300000004</v>
      </c>
    </row>
    <row r="163" spans="1:6" x14ac:dyDescent="0.2">
      <c r="A163" s="66" t="s">
        <v>385</v>
      </c>
      <c r="B163" s="67" t="s">
        <v>357</v>
      </c>
      <c r="C163" s="68" t="s">
        <v>556</v>
      </c>
      <c r="D163" s="135">
        <v>34012810.600000001</v>
      </c>
      <c r="E163" s="142">
        <v>25335328.370000001</v>
      </c>
      <c r="F163" s="152">
        <f t="shared" si="2"/>
        <v>8677482.2300000004</v>
      </c>
    </row>
    <row r="164" spans="1:6" ht="22.5" x14ac:dyDescent="0.2">
      <c r="A164" s="66" t="s">
        <v>391</v>
      </c>
      <c r="B164" s="67" t="s">
        <v>357</v>
      </c>
      <c r="C164" s="68" t="s">
        <v>557</v>
      </c>
      <c r="D164" s="135">
        <v>15285807.619999999</v>
      </c>
      <c r="E164" s="142">
        <v>15255807.619999999</v>
      </c>
      <c r="F164" s="152">
        <f t="shared" si="2"/>
        <v>30000</v>
      </c>
    </row>
    <row r="165" spans="1:6" x14ac:dyDescent="0.2">
      <c r="A165" s="66" t="s">
        <v>393</v>
      </c>
      <c r="B165" s="67" t="s">
        <v>357</v>
      </c>
      <c r="C165" s="68" t="s">
        <v>558</v>
      </c>
      <c r="D165" s="135">
        <v>15285807.619999999</v>
      </c>
      <c r="E165" s="142">
        <v>15255807.619999999</v>
      </c>
      <c r="F165" s="152">
        <f t="shared" si="2"/>
        <v>30000</v>
      </c>
    </row>
    <row r="166" spans="1:6" ht="33.75" x14ac:dyDescent="0.2">
      <c r="A166" s="66" t="s">
        <v>559</v>
      </c>
      <c r="B166" s="67" t="s">
        <v>357</v>
      </c>
      <c r="C166" s="68" t="s">
        <v>560</v>
      </c>
      <c r="D166" s="135">
        <v>15285807.619999999</v>
      </c>
      <c r="E166" s="142">
        <v>15255807.619999999</v>
      </c>
      <c r="F166" s="152">
        <f t="shared" si="2"/>
        <v>30000</v>
      </c>
    </row>
    <row r="167" spans="1:6" ht="22.5" x14ac:dyDescent="0.2">
      <c r="A167" s="66" t="s">
        <v>508</v>
      </c>
      <c r="B167" s="67" t="s">
        <v>357</v>
      </c>
      <c r="C167" s="68" t="s">
        <v>561</v>
      </c>
      <c r="D167" s="135">
        <v>46760692.43</v>
      </c>
      <c r="E167" s="142">
        <v>42534584.170000002</v>
      </c>
      <c r="F167" s="152">
        <f t="shared" si="2"/>
        <v>4226108.2599999979</v>
      </c>
    </row>
    <row r="168" spans="1:6" x14ac:dyDescent="0.2">
      <c r="A168" s="66" t="s">
        <v>510</v>
      </c>
      <c r="B168" s="67" t="s">
        <v>357</v>
      </c>
      <c r="C168" s="68" t="s">
        <v>562</v>
      </c>
      <c r="D168" s="135">
        <v>46760692.43</v>
      </c>
      <c r="E168" s="142">
        <v>42534584.170000002</v>
      </c>
      <c r="F168" s="152">
        <f t="shared" si="2"/>
        <v>4226108.2599999979</v>
      </c>
    </row>
    <row r="169" spans="1:6" ht="45" x14ac:dyDescent="0.2">
      <c r="A169" s="66" t="s">
        <v>563</v>
      </c>
      <c r="B169" s="67" t="s">
        <v>357</v>
      </c>
      <c r="C169" s="68" t="s">
        <v>564</v>
      </c>
      <c r="D169" s="135">
        <v>45884712.280000001</v>
      </c>
      <c r="E169" s="142">
        <v>41678604.020000003</v>
      </c>
      <c r="F169" s="152">
        <f t="shared" si="2"/>
        <v>4206108.2599999979</v>
      </c>
    </row>
    <row r="170" spans="1:6" x14ac:dyDescent="0.2">
      <c r="A170" s="66" t="s">
        <v>512</v>
      </c>
      <c r="B170" s="67" t="s">
        <v>357</v>
      </c>
      <c r="C170" s="68" t="s">
        <v>565</v>
      </c>
      <c r="D170" s="135">
        <v>875980.15</v>
      </c>
      <c r="E170" s="142">
        <v>855980.15</v>
      </c>
      <c r="F170" s="152">
        <f t="shared" si="2"/>
        <v>20000</v>
      </c>
    </row>
    <row r="171" spans="1:6" x14ac:dyDescent="0.2">
      <c r="A171" s="5" t="s">
        <v>397</v>
      </c>
      <c r="B171" s="129" t="s">
        <v>357</v>
      </c>
      <c r="C171" s="68" t="s">
        <v>924</v>
      </c>
      <c r="D171" s="11">
        <v>33528</v>
      </c>
      <c r="E171" s="143">
        <v>26960</v>
      </c>
      <c r="F171" s="13">
        <f t="shared" si="2"/>
        <v>6568</v>
      </c>
    </row>
    <row r="172" spans="1:6" x14ac:dyDescent="0.2">
      <c r="A172" s="5" t="s">
        <v>399</v>
      </c>
      <c r="B172" s="129" t="s">
        <v>357</v>
      </c>
      <c r="C172" s="68" t="s">
        <v>925</v>
      </c>
      <c r="D172" s="11">
        <v>33528</v>
      </c>
      <c r="E172" s="143">
        <v>26960</v>
      </c>
      <c r="F172" s="13">
        <f t="shared" si="2"/>
        <v>6568</v>
      </c>
    </row>
    <row r="173" spans="1:6" ht="22.5" x14ac:dyDescent="0.2">
      <c r="A173" s="5" t="s">
        <v>401</v>
      </c>
      <c r="B173" s="129" t="s">
        <v>357</v>
      </c>
      <c r="C173" s="68" t="s">
        <v>926</v>
      </c>
      <c r="D173" s="11">
        <v>33528</v>
      </c>
      <c r="E173" s="143">
        <v>26960</v>
      </c>
      <c r="F173" s="13">
        <f t="shared" si="2"/>
        <v>6568</v>
      </c>
    </row>
    <row r="174" spans="1:6" x14ac:dyDescent="0.2">
      <c r="A174" s="60" t="s">
        <v>566</v>
      </c>
      <c r="B174" s="61" t="s">
        <v>357</v>
      </c>
      <c r="C174" s="62" t="s">
        <v>567</v>
      </c>
      <c r="D174" s="132">
        <v>1586126.63</v>
      </c>
      <c r="E174" s="140">
        <v>1385279.81</v>
      </c>
      <c r="F174" s="151">
        <f t="shared" si="2"/>
        <v>200846.81999999983</v>
      </c>
    </row>
    <row r="175" spans="1:6" ht="22.5" x14ac:dyDescent="0.2">
      <c r="A175" s="66" t="s">
        <v>379</v>
      </c>
      <c r="B175" s="67" t="s">
        <v>357</v>
      </c>
      <c r="C175" s="68" t="s">
        <v>568</v>
      </c>
      <c r="D175" s="135">
        <v>1586126.63</v>
      </c>
      <c r="E175" s="142">
        <v>1385279.81</v>
      </c>
      <c r="F175" s="152">
        <f t="shared" si="2"/>
        <v>200846.81999999983</v>
      </c>
    </row>
    <row r="176" spans="1:6" ht="22.5" x14ac:dyDescent="0.2">
      <c r="A176" s="66" t="s">
        <v>381</v>
      </c>
      <c r="B176" s="67" t="s">
        <v>357</v>
      </c>
      <c r="C176" s="68" t="s">
        <v>569</v>
      </c>
      <c r="D176" s="135">
        <v>1586126.63</v>
      </c>
      <c r="E176" s="142">
        <v>1385279.81</v>
      </c>
      <c r="F176" s="152">
        <f t="shared" si="2"/>
        <v>200846.81999999983</v>
      </c>
    </row>
    <row r="177" spans="1:6" x14ac:dyDescent="0.2">
      <c r="A177" s="66" t="s">
        <v>385</v>
      </c>
      <c r="B177" s="67" t="s">
        <v>357</v>
      </c>
      <c r="C177" s="68" t="s">
        <v>570</v>
      </c>
      <c r="D177" s="135">
        <v>1586126.63</v>
      </c>
      <c r="E177" s="142">
        <v>1385279.81</v>
      </c>
      <c r="F177" s="152">
        <f t="shared" si="2"/>
        <v>200846.81999999983</v>
      </c>
    </row>
    <row r="178" spans="1:6" x14ac:dyDescent="0.2">
      <c r="A178" s="60" t="s">
        <v>571</v>
      </c>
      <c r="B178" s="61" t="s">
        <v>357</v>
      </c>
      <c r="C178" s="62" t="s">
        <v>572</v>
      </c>
      <c r="D178" s="132">
        <v>25456908.710000001</v>
      </c>
      <c r="E178" s="140">
        <v>22015606.850000001</v>
      </c>
      <c r="F178" s="151">
        <f t="shared" si="2"/>
        <v>3441301.8599999994</v>
      </c>
    </row>
    <row r="179" spans="1:6" ht="22.5" x14ac:dyDescent="0.2">
      <c r="A179" s="66" t="s">
        <v>379</v>
      </c>
      <c r="B179" s="67" t="s">
        <v>357</v>
      </c>
      <c r="C179" s="68" t="s">
        <v>573</v>
      </c>
      <c r="D179" s="135">
        <v>10137573.09</v>
      </c>
      <c r="E179" s="142">
        <v>6732839.2300000004</v>
      </c>
      <c r="F179" s="152">
        <f t="shared" si="2"/>
        <v>3404733.8599999994</v>
      </c>
    </row>
    <row r="180" spans="1:6" ht="22.5" x14ac:dyDescent="0.2">
      <c r="A180" s="66" t="s">
        <v>381</v>
      </c>
      <c r="B180" s="67" t="s">
        <v>357</v>
      </c>
      <c r="C180" s="68" t="s">
        <v>574</v>
      </c>
      <c r="D180" s="135">
        <v>10137573.09</v>
      </c>
      <c r="E180" s="142">
        <v>6732839.2300000004</v>
      </c>
      <c r="F180" s="152">
        <f t="shared" si="2"/>
        <v>3404733.8599999994</v>
      </c>
    </row>
    <row r="181" spans="1:6" x14ac:dyDescent="0.2">
      <c r="A181" s="66" t="s">
        <v>385</v>
      </c>
      <c r="B181" s="67" t="s">
        <v>357</v>
      </c>
      <c r="C181" s="68" t="s">
        <v>575</v>
      </c>
      <c r="D181" s="135">
        <v>10137573.09</v>
      </c>
      <c r="E181" s="142">
        <v>6732839.2300000004</v>
      </c>
      <c r="F181" s="152">
        <f t="shared" si="2"/>
        <v>3404733.8599999994</v>
      </c>
    </row>
    <row r="182" spans="1:6" ht="22.5" x14ac:dyDescent="0.2">
      <c r="A182" s="66" t="s">
        <v>391</v>
      </c>
      <c r="B182" s="67" t="s">
        <v>357</v>
      </c>
      <c r="C182" s="68" t="s">
        <v>576</v>
      </c>
      <c r="D182" s="135">
        <v>15285807.619999999</v>
      </c>
      <c r="E182" s="142">
        <v>15255807.619999999</v>
      </c>
      <c r="F182" s="152">
        <f t="shared" si="2"/>
        <v>30000</v>
      </c>
    </row>
    <row r="183" spans="1:6" x14ac:dyDescent="0.2">
      <c r="A183" s="66" t="s">
        <v>393</v>
      </c>
      <c r="B183" s="67" t="s">
        <v>357</v>
      </c>
      <c r="C183" s="68" t="s">
        <v>577</v>
      </c>
      <c r="D183" s="135">
        <v>15285807.619999999</v>
      </c>
      <c r="E183" s="142">
        <v>15255807.619999999</v>
      </c>
      <c r="F183" s="152">
        <f t="shared" si="2"/>
        <v>30000</v>
      </c>
    </row>
    <row r="184" spans="1:6" ht="33.75" x14ac:dyDescent="0.2">
      <c r="A184" s="66" t="s">
        <v>559</v>
      </c>
      <c r="B184" s="67" t="s">
        <v>357</v>
      </c>
      <c r="C184" s="68" t="s">
        <v>578</v>
      </c>
      <c r="D184" s="135">
        <v>15285807.619999999</v>
      </c>
      <c r="E184" s="142">
        <v>15255807.619999999</v>
      </c>
      <c r="F184" s="152">
        <f t="shared" si="2"/>
        <v>30000</v>
      </c>
    </row>
    <row r="185" spans="1:6" x14ac:dyDescent="0.2">
      <c r="A185" s="5" t="s">
        <v>397</v>
      </c>
      <c r="B185" s="129" t="s">
        <v>357</v>
      </c>
      <c r="C185" s="68" t="s">
        <v>927</v>
      </c>
      <c r="D185" s="11">
        <v>33528</v>
      </c>
      <c r="E185" s="143">
        <v>26960</v>
      </c>
      <c r="F185" s="13">
        <f t="shared" si="2"/>
        <v>6568</v>
      </c>
    </row>
    <row r="186" spans="1:6" x14ac:dyDescent="0.2">
      <c r="A186" s="5" t="s">
        <v>399</v>
      </c>
      <c r="B186" s="129" t="s">
        <v>357</v>
      </c>
      <c r="C186" s="68" t="s">
        <v>928</v>
      </c>
      <c r="D186" s="11">
        <v>33528</v>
      </c>
      <c r="E186" s="143">
        <v>26960</v>
      </c>
      <c r="F186" s="13">
        <f t="shared" si="2"/>
        <v>6568</v>
      </c>
    </row>
    <row r="187" spans="1:6" ht="22.5" x14ac:dyDescent="0.2">
      <c r="A187" s="5" t="s">
        <v>401</v>
      </c>
      <c r="B187" s="129" t="s">
        <v>357</v>
      </c>
      <c r="C187" s="68" t="s">
        <v>929</v>
      </c>
      <c r="D187" s="11">
        <v>33528</v>
      </c>
      <c r="E187" s="143">
        <v>26960</v>
      </c>
      <c r="F187" s="13">
        <f t="shared" si="2"/>
        <v>6568</v>
      </c>
    </row>
    <row r="188" spans="1:6" x14ac:dyDescent="0.2">
      <c r="A188" s="60" t="s">
        <v>579</v>
      </c>
      <c r="B188" s="61" t="s">
        <v>357</v>
      </c>
      <c r="C188" s="62" t="s">
        <v>580</v>
      </c>
      <c r="D188" s="132">
        <v>22289110.879999999</v>
      </c>
      <c r="E188" s="140">
        <v>17217209.329999998</v>
      </c>
      <c r="F188" s="151">
        <f t="shared" si="2"/>
        <v>5071901.5500000007</v>
      </c>
    </row>
    <row r="189" spans="1:6" ht="22.5" x14ac:dyDescent="0.2">
      <c r="A189" s="66" t="s">
        <v>379</v>
      </c>
      <c r="B189" s="67" t="s">
        <v>357</v>
      </c>
      <c r="C189" s="68" t="s">
        <v>581</v>
      </c>
      <c r="D189" s="135">
        <v>22289110.879999999</v>
      </c>
      <c r="E189" s="142">
        <v>17217209.329999998</v>
      </c>
      <c r="F189" s="152">
        <f t="shared" si="2"/>
        <v>5071901.5500000007</v>
      </c>
    </row>
    <row r="190" spans="1:6" ht="22.5" x14ac:dyDescent="0.2">
      <c r="A190" s="66" t="s">
        <v>381</v>
      </c>
      <c r="B190" s="67" t="s">
        <v>357</v>
      </c>
      <c r="C190" s="68" t="s">
        <v>582</v>
      </c>
      <c r="D190" s="135">
        <v>22289110.879999999</v>
      </c>
      <c r="E190" s="142">
        <v>17217209.329999998</v>
      </c>
      <c r="F190" s="152">
        <f t="shared" si="2"/>
        <v>5071901.5500000007</v>
      </c>
    </row>
    <row r="191" spans="1:6" x14ac:dyDescent="0.2">
      <c r="A191" s="66" t="s">
        <v>385</v>
      </c>
      <c r="B191" s="67" t="s">
        <v>357</v>
      </c>
      <c r="C191" s="68" t="s">
        <v>583</v>
      </c>
      <c r="D191" s="135">
        <v>22289110.879999999</v>
      </c>
      <c r="E191" s="142">
        <v>17217209.329999998</v>
      </c>
      <c r="F191" s="152">
        <f t="shared" si="2"/>
        <v>5071901.5500000007</v>
      </c>
    </row>
    <row r="192" spans="1:6" ht="22.5" x14ac:dyDescent="0.2">
      <c r="A192" s="60" t="s">
        <v>584</v>
      </c>
      <c r="B192" s="61" t="s">
        <v>357</v>
      </c>
      <c r="C192" s="62" t="s">
        <v>585</v>
      </c>
      <c r="D192" s="132">
        <v>46760692.43</v>
      </c>
      <c r="E192" s="140">
        <v>42534584.170000002</v>
      </c>
      <c r="F192" s="151">
        <f t="shared" si="2"/>
        <v>4226108.2599999979</v>
      </c>
    </row>
    <row r="193" spans="1:6" ht="22.5" x14ac:dyDescent="0.2">
      <c r="A193" s="66" t="s">
        <v>508</v>
      </c>
      <c r="B193" s="67" t="s">
        <v>357</v>
      </c>
      <c r="C193" s="68" t="s">
        <v>586</v>
      </c>
      <c r="D193" s="135">
        <v>46760692.43</v>
      </c>
      <c r="E193" s="142">
        <v>42534584.170000002</v>
      </c>
      <c r="F193" s="152">
        <f t="shared" si="2"/>
        <v>4226108.2599999979</v>
      </c>
    </row>
    <row r="194" spans="1:6" x14ac:dyDescent="0.2">
      <c r="A194" s="66" t="s">
        <v>510</v>
      </c>
      <c r="B194" s="67" t="s">
        <v>357</v>
      </c>
      <c r="C194" s="68" t="s">
        <v>587</v>
      </c>
      <c r="D194" s="135">
        <v>46760692.43</v>
      </c>
      <c r="E194" s="142">
        <v>42534584.170000002</v>
      </c>
      <c r="F194" s="152">
        <f t="shared" si="2"/>
        <v>4226108.2599999979</v>
      </c>
    </row>
    <row r="195" spans="1:6" ht="45" x14ac:dyDescent="0.2">
      <c r="A195" s="66" t="s">
        <v>563</v>
      </c>
      <c r="B195" s="67" t="s">
        <v>357</v>
      </c>
      <c r="C195" s="68" t="s">
        <v>588</v>
      </c>
      <c r="D195" s="135">
        <v>45884712.280000001</v>
      </c>
      <c r="E195" s="142">
        <v>41678604.020000003</v>
      </c>
      <c r="F195" s="152">
        <f t="shared" si="2"/>
        <v>4206108.2599999979</v>
      </c>
    </row>
    <row r="196" spans="1:6" x14ac:dyDescent="0.2">
      <c r="A196" s="66" t="s">
        <v>512</v>
      </c>
      <c r="B196" s="67" t="s">
        <v>357</v>
      </c>
      <c r="C196" s="68" t="s">
        <v>589</v>
      </c>
      <c r="D196" s="135">
        <v>875980.15</v>
      </c>
      <c r="E196" s="142">
        <v>855980.15</v>
      </c>
      <c r="F196" s="152">
        <f t="shared" si="2"/>
        <v>20000</v>
      </c>
    </row>
    <row r="197" spans="1:6" x14ac:dyDescent="0.2">
      <c r="A197" s="60" t="s">
        <v>590</v>
      </c>
      <c r="B197" s="61" t="s">
        <v>357</v>
      </c>
      <c r="C197" s="62" t="s">
        <v>591</v>
      </c>
      <c r="D197" s="132">
        <v>327776798.86000001</v>
      </c>
      <c r="E197" s="140">
        <v>302897404.36000001</v>
      </c>
      <c r="F197" s="151">
        <f t="shared" si="2"/>
        <v>24879394.5</v>
      </c>
    </row>
    <row r="198" spans="1:6" ht="56.25" x14ac:dyDescent="0.2">
      <c r="A198" s="66" t="s">
        <v>361</v>
      </c>
      <c r="B198" s="67" t="s">
        <v>357</v>
      </c>
      <c r="C198" s="68" t="s">
        <v>592</v>
      </c>
      <c r="D198" s="135">
        <v>6270965.3799999999</v>
      </c>
      <c r="E198" s="142">
        <v>5519283.9000000004</v>
      </c>
      <c r="F198" s="152">
        <f t="shared" si="2"/>
        <v>751681.47999999952</v>
      </c>
    </row>
    <row r="199" spans="1:6" ht="22.5" x14ac:dyDescent="0.2">
      <c r="A199" s="66" t="s">
        <v>371</v>
      </c>
      <c r="B199" s="67" t="s">
        <v>357</v>
      </c>
      <c r="C199" s="68" t="s">
        <v>593</v>
      </c>
      <c r="D199" s="135">
        <v>6270965.3799999999</v>
      </c>
      <c r="E199" s="142">
        <v>5519283.9000000004</v>
      </c>
      <c r="F199" s="152">
        <f t="shared" si="2"/>
        <v>751681.47999999952</v>
      </c>
    </row>
    <row r="200" spans="1:6" ht="22.5" x14ac:dyDescent="0.2">
      <c r="A200" s="66" t="s">
        <v>373</v>
      </c>
      <c r="B200" s="67" t="s">
        <v>357</v>
      </c>
      <c r="C200" s="68" t="s">
        <v>594</v>
      </c>
      <c r="D200" s="135">
        <v>4811289.49</v>
      </c>
      <c r="E200" s="142">
        <v>4234116.7699999996</v>
      </c>
      <c r="F200" s="152">
        <f t="shared" si="2"/>
        <v>577172.72000000067</v>
      </c>
    </row>
    <row r="201" spans="1:6" ht="33.75" x14ac:dyDescent="0.2">
      <c r="A201" s="66" t="s">
        <v>375</v>
      </c>
      <c r="B201" s="67" t="s">
        <v>357</v>
      </c>
      <c r="C201" s="68" t="s">
        <v>595</v>
      </c>
      <c r="D201" s="135">
        <v>30438.77</v>
      </c>
      <c r="E201" s="142">
        <v>28635.48</v>
      </c>
      <c r="F201" s="152">
        <f t="shared" si="2"/>
        <v>1803.2900000000009</v>
      </c>
    </row>
    <row r="202" spans="1:6" ht="45" x14ac:dyDescent="0.2">
      <c r="A202" s="66" t="s">
        <v>480</v>
      </c>
      <c r="B202" s="67" t="s">
        <v>357</v>
      </c>
      <c r="C202" s="68" t="s">
        <v>596</v>
      </c>
      <c r="D202" s="135">
        <v>14000</v>
      </c>
      <c r="E202" s="142">
        <v>5000</v>
      </c>
      <c r="F202" s="152">
        <f t="shared" si="2"/>
        <v>9000</v>
      </c>
    </row>
    <row r="203" spans="1:6" ht="33.75" x14ac:dyDescent="0.2">
      <c r="A203" s="66" t="s">
        <v>377</v>
      </c>
      <c r="B203" s="67" t="s">
        <v>357</v>
      </c>
      <c r="C203" s="68" t="s">
        <v>597</v>
      </c>
      <c r="D203" s="135">
        <v>1415237.12</v>
      </c>
      <c r="E203" s="142">
        <v>1251531.6499999999</v>
      </c>
      <c r="F203" s="152">
        <f t="shared" si="2"/>
        <v>163705.4700000002</v>
      </c>
    </row>
    <row r="204" spans="1:6" ht="22.5" x14ac:dyDescent="0.2">
      <c r="A204" s="66" t="s">
        <v>379</v>
      </c>
      <c r="B204" s="67" t="s">
        <v>357</v>
      </c>
      <c r="C204" s="68" t="s">
        <v>598</v>
      </c>
      <c r="D204" s="135">
        <v>209693.5</v>
      </c>
      <c r="E204" s="142">
        <v>181219.53</v>
      </c>
      <c r="F204" s="152">
        <f t="shared" si="2"/>
        <v>28473.97</v>
      </c>
    </row>
    <row r="205" spans="1:6" ht="22.5" x14ac:dyDescent="0.2">
      <c r="A205" s="66" t="s">
        <v>381</v>
      </c>
      <c r="B205" s="67" t="s">
        <v>357</v>
      </c>
      <c r="C205" s="68" t="s">
        <v>599</v>
      </c>
      <c r="D205" s="135">
        <v>209693.5</v>
      </c>
      <c r="E205" s="142">
        <v>181219.53</v>
      </c>
      <c r="F205" s="152">
        <f t="shared" si="2"/>
        <v>28473.97</v>
      </c>
    </row>
    <row r="206" spans="1:6" ht="22.5" x14ac:dyDescent="0.2">
      <c r="A206" s="66" t="s">
        <v>383</v>
      </c>
      <c r="B206" s="67" t="s">
        <v>357</v>
      </c>
      <c r="C206" s="68" t="s">
        <v>600</v>
      </c>
      <c r="D206" s="135">
        <v>115769</v>
      </c>
      <c r="E206" s="142">
        <v>100465.58</v>
      </c>
      <c r="F206" s="152">
        <f t="shared" si="2"/>
        <v>15303.419999999998</v>
      </c>
    </row>
    <row r="207" spans="1:6" x14ac:dyDescent="0.2">
      <c r="A207" s="66" t="s">
        <v>385</v>
      </c>
      <c r="B207" s="67" t="s">
        <v>357</v>
      </c>
      <c r="C207" s="68" t="s">
        <v>601</v>
      </c>
      <c r="D207" s="135">
        <v>93924.5</v>
      </c>
      <c r="E207" s="142">
        <v>80753.95</v>
      </c>
      <c r="F207" s="152">
        <f t="shared" si="2"/>
        <v>13170.550000000003</v>
      </c>
    </row>
    <row r="208" spans="1:6" ht="22.5" x14ac:dyDescent="0.2">
      <c r="A208" s="66" t="s">
        <v>391</v>
      </c>
      <c r="B208" s="67" t="s">
        <v>357</v>
      </c>
      <c r="C208" s="68" t="s">
        <v>602</v>
      </c>
      <c r="D208" s="135">
        <v>1301491.08</v>
      </c>
      <c r="E208" s="142">
        <v>1026688.08</v>
      </c>
      <c r="F208" s="152">
        <f t="shared" si="2"/>
        <v>274803.00000000012</v>
      </c>
    </row>
    <row r="209" spans="1:6" x14ac:dyDescent="0.2">
      <c r="A209" s="66" t="s">
        <v>393</v>
      </c>
      <c r="B209" s="67" t="s">
        <v>357</v>
      </c>
      <c r="C209" s="68" t="s">
        <v>603</v>
      </c>
      <c r="D209" s="135">
        <v>1301491.08</v>
      </c>
      <c r="E209" s="142">
        <v>1026688.08</v>
      </c>
      <c r="F209" s="152">
        <f t="shared" ref="F209:F279" si="3">IF(OR(D209="-",IF(E209="-",0,E209)&gt;=IF(D209="-",0,D209)),"-",IF(D209="-",0,D209)-IF(E209="-",0,E209))</f>
        <v>274803.00000000012</v>
      </c>
    </row>
    <row r="210" spans="1:6" ht="33.75" x14ac:dyDescent="0.2">
      <c r="A210" s="66" t="s">
        <v>559</v>
      </c>
      <c r="B210" s="67" t="s">
        <v>357</v>
      </c>
      <c r="C210" s="68" t="s">
        <v>604</v>
      </c>
      <c r="D210" s="135">
        <v>1301491.08</v>
      </c>
      <c r="E210" s="142">
        <v>1026688.08</v>
      </c>
      <c r="F210" s="152">
        <f t="shared" si="3"/>
        <v>274803.00000000012</v>
      </c>
    </row>
    <row r="211" spans="1:6" ht="22.5" x14ac:dyDescent="0.2">
      <c r="A211" s="66" t="s">
        <v>508</v>
      </c>
      <c r="B211" s="67" t="s">
        <v>357</v>
      </c>
      <c r="C211" s="68" t="s">
        <v>605</v>
      </c>
      <c r="D211" s="135">
        <v>319967573.89999998</v>
      </c>
      <c r="E211" s="142">
        <v>296159705.64999998</v>
      </c>
      <c r="F211" s="152">
        <f t="shared" si="3"/>
        <v>23807868.25</v>
      </c>
    </row>
    <row r="212" spans="1:6" x14ac:dyDescent="0.2">
      <c r="A212" s="66" t="s">
        <v>510</v>
      </c>
      <c r="B212" s="67" t="s">
        <v>357</v>
      </c>
      <c r="C212" s="68" t="s">
        <v>606</v>
      </c>
      <c r="D212" s="135">
        <v>318380036.89999998</v>
      </c>
      <c r="E212" s="142">
        <v>295820881.97000003</v>
      </c>
      <c r="F212" s="152">
        <f t="shared" si="3"/>
        <v>22559154.929999948</v>
      </c>
    </row>
    <row r="213" spans="1:6" ht="45" x14ac:dyDescent="0.2">
      <c r="A213" s="66" t="s">
        <v>563</v>
      </c>
      <c r="B213" s="67" t="s">
        <v>357</v>
      </c>
      <c r="C213" s="68" t="s">
        <v>607</v>
      </c>
      <c r="D213" s="135">
        <v>73521978.890000001</v>
      </c>
      <c r="E213" s="142">
        <v>65722845.759999998</v>
      </c>
      <c r="F213" s="152">
        <f t="shared" si="3"/>
        <v>7799133.1300000027</v>
      </c>
    </row>
    <row r="214" spans="1:6" x14ac:dyDescent="0.2">
      <c r="A214" s="66" t="s">
        <v>512</v>
      </c>
      <c r="B214" s="67" t="s">
        <v>357</v>
      </c>
      <c r="C214" s="68" t="s">
        <v>608</v>
      </c>
      <c r="D214" s="135">
        <v>244858058.00999999</v>
      </c>
      <c r="E214" s="142">
        <v>230098036.21000001</v>
      </c>
      <c r="F214" s="152">
        <f t="shared" si="3"/>
        <v>14760021.799999982</v>
      </c>
    </row>
    <row r="215" spans="1:6" ht="22.5" x14ac:dyDescent="0.2">
      <c r="A215" s="66" t="s">
        <v>673</v>
      </c>
      <c r="B215" s="67" t="s">
        <v>357</v>
      </c>
      <c r="C215" s="68" t="s">
        <v>930</v>
      </c>
      <c r="D215" s="135">
        <v>1587537</v>
      </c>
      <c r="E215" s="142">
        <v>338823.67999999999</v>
      </c>
      <c r="F215" s="152">
        <f t="shared" si="3"/>
        <v>1248713.32</v>
      </c>
    </row>
    <row r="216" spans="1:6" ht="67.5" x14ac:dyDescent="0.2">
      <c r="A216" s="66" t="s">
        <v>675</v>
      </c>
      <c r="B216" s="67" t="s">
        <v>357</v>
      </c>
      <c r="C216" s="68" t="s">
        <v>931</v>
      </c>
      <c r="D216" s="135">
        <v>1587537</v>
      </c>
      <c r="E216" s="142">
        <v>338823.67999999999</v>
      </c>
      <c r="F216" s="152">
        <f t="shared" si="3"/>
        <v>1248713.32</v>
      </c>
    </row>
    <row r="217" spans="1:6" x14ac:dyDescent="0.2">
      <c r="A217" s="66" t="s">
        <v>397</v>
      </c>
      <c r="B217" s="67"/>
      <c r="C217" s="68" t="s">
        <v>609</v>
      </c>
      <c r="D217" s="135">
        <v>27075</v>
      </c>
      <c r="E217" s="142">
        <v>10507.2</v>
      </c>
      <c r="F217" s="152">
        <f t="shared" si="3"/>
        <v>16567.8</v>
      </c>
    </row>
    <row r="218" spans="1:6" x14ac:dyDescent="0.2">
      <c r="A218" s="66" t="s">
        <v>403</v>
      </c>
      <c r="B218" s="67" t="s">
        <v>357</v>
      </c>
      <c r="C218" s="68" t="s">
        <v>610</v>
      </c>
      <c r="D218" s="135">
        <v>27075</v>
      </c>
      <c r="E218" s="142">
        <v>10507.2</v>
      </c>
      <c r="F218" s="152">
        <f t="shared" si="3"/>
        <v>16567.8</v>
      </c>
    </row>
    <row r="219" spans="1:6" x14ac:dyDescent="0.2">
      <c r="A219" s="66" t="s">
        <v>407</v>
      </c>
      <c r="B219" s="67" t="s">
        <v>357</v>
      </c>
      <c r="C219" s="68" t="s">
        <v>611</v>
      </c>
      <c r="D219" s="135">
        <v>10000</v>
      </c>
      <c r="E219" s="142" t="s">
        <v>42</v>
      </c>
      <c r="F219" s="152">
        <f t="shared" si="3"/>
        <v>10000</v>
      </c>
    </row>
    <row r="220" spans="1:6" x14ac:dyDescent="0.2">
      <c r="A220" s="66" t="s">
        <v>409</v>
      </c>
      <c r="B220" s="67" t="s">
        <v>357</v>
      </c>
      <c r="C220" s="68" t="s">
        <v>612</v>
      </c>
      <c r="D220" s="135">
        <v>17075</v>
      </c>
      <c r="E220" s="142">
        <v>10507.2</v>
      </c>
      <c r="F220" s="152">
        <f t="shared" si="3"/>
        <v>6567.7999999999993</v>
      </c>
    </row>
    <row r="221" spans="1:6" x14ac:dyDescent="0.2">
      <c r="A221" s="60" t="s">
        <v>613</v>
      </c>
      <c r="B221" s="61" t="s">
        <v>357</v>
      </c>
      <c r="C221" s="62" t="s">
        <v>614</v>
      </c>
      <c r="D221" s="132">
        <v>115667509.41</v>
      </c>
      <c r="E221" s="140">
        <v>106630423</v>
      </c>
      <c r="F221" s="151">
        <f t="shared" si="3"/>
        <v>9037086.4099999964</v>
      </c>
    </row>
    <row r="222" spans="1:6" ht="22.5" x14ac:dyDescent="0.2">
      <c r="A222" s="66" t="s">
        <v>508</v>
      </c>
      <c r="B222" s="67" t="s">
        <v>357</v>
      </c>
      <c r="C222" s="68" t="s">
        <v>615</v>
      </c>
      <c r="D222" s="135">
        <v>115667509.41</v>
      </c>
      <c r="E222" s="142">
        <v>106630423</v>
      </c>
      <c r="F222" s="152">
        <f t="shared" si="3"/>
        <v>9037086.4099999964</v>
      </c>
    </row>
    <row r="223" spans="1:6" x14ac:dyDescent="0.2">
      <c r="A223" s="66" t="s">
        <v>510</v>
      </c>
      <c r="B223" s="67" t="s">
        <v>357</v>
      </c>
      <c r="C223" s="68" t="s">
        <v>616</v>
      </c>
      <c r="D223" s="135">
        <v>115667509.41</v>
      </c>
      <c r="E223" s="142">
        <v>106630423</v>
      </c>
      <c r="F223" s="152">
        <f t="shared" si="3"/>
        <v>9037086.4099999964</v>
      </c>
    </row>
    <row r="224" spans="1:6" ht="45" x14ac:dyDescent="0.2">
      <c r="A224" s="66" t="s">
        <v>563</v>
      </c>
      <c r="B224" s="67" t="s">
        <v>357</v>
      </c>
      <c r="C224" s="68" t="s">
        <v>617</v>
      </c>
      <c r="D224" s="135">
        <v>13607591.630000001</v>
      </c>
      <c r="E224" s="142">
        <v>11203430.810000001</v>
      </c>
      <c r="F224" s="152">
        <f t="shared" si="3"/>
        <v>2404160.8200000003</v>
      </c>
    </row>
    <row r="225" spans="1:6" x14ac:dyDescent="0.2">
      <c r="A225" s="66" t="s">
        <v>512</v>
      </c>
      <c r="B225" s="67" t="s">
        <v>357</v>
      </c>
      <c r="C225" s="68" t="s">
        <v>618</v>
      </c>
      <c r="D225" s="135">
        <v>102059917.78</v>
      </c>
      <c r="E225" s="142">
        <v>95426992.189999998</v>
      </c>
      <c r="F225" s="152">
        <f t="shared" si="3"/>
        <v>6632925.5900000036</v>
      </c>
    </row>
    <row r="226" spans="1:6" x14ac:dyDescent="0.2">
      <c r="A226" s="60" t="s">
        <v>619</v>
      </c>
      <c r="B226" s="61" t="s">
        <v>357</v>
      </c>
      <c r="C226" s="62" t="s">
        <v>620</v>
      </c>
      <c r="D226" s="132">
        <v>154554593.03999999</v>
      </c>
      <c r="E226" s="140">
        <v>145343316.25999999</v>
      </c>
      <c r="F226" s="151">
        <f t="shared" si="3"/>
        <v>9211276.7800000012</v>
      </c>
    </row>
    <row r="227" spans="1:6" ht="22.5" x14ac:dyDescent="0.2">
      <c r="A227" s="66" t="s">
        <v>508</v>
      </c>
      <c r="B227" s="67" t="s">
        <v>357</v>
      </c>
      <c r="C227" s="68" t="s">
        <v>621</v>
      </c>
      <c r="D227" s="135">
        <v>154554593.03999999</v>
      </c>
      <c r="E227" s="142">
        <v>145343316.25999999</v>
      </c>
      <c r="F227" s="152">
        <f t="shared" si="3"/>
        <v>9211276.7800000012</v>
      </c>
    </row>
    <row r="228" spans="1:6" x14ac:dyDescent="0.2">
      <c r="A228" s="66" t="s">
        <v>510</v>
      </c>
      <c r="B228" s="67" t="s">
        <v>357</v>
      </c>
      <c r="C228" s="68" t="s">
        <v>622</v>
      </c>
      <c r="D228" s="135">
        <v>154554593.03999999</v>
      </c>
      <c r="E228" s="142">
        <v>145343316.25999999</v>
      </c>
      <c r="F228" s="152">
        <f t="shared" si="3"/>
        <v>9211276.7800000012</v>
      </c>
    </row>
    <row r="229" spans="1:6" ht="45" x14ac:dyDescent="0.2">
      <c r="A229" s="66" t="s">
        <v>563</v>
      </c>
      <c r="B229" s="67" t="s">
        <v>357</v>
      </c>
      <c r="C229" s="68" t="s">
        <v>623</v>
      </c>
      <c r="D229" s="135">
        <v>17991373.350000001</v>
      </c>
      <c r="E229" s="142">
        <v>16869542.780000001</v>
      </c>
      <c r="F229" s="152">
        <f t="shared" si="3"/>
        <v>1121830.5700000003</v>
      </c>
    </row>
    <row r="230" spans="1:6" x14ac:dyDescent="0.2">
      <c r="A230" s="66" t="s">
        <v>512</v>
      </c>
      <c r="B230" s="67" t="s">
        <v>357</v>
      </c>
      <c r="C230" s="68" t="s">
        <v>624</v>
      </c>
      <c r="D230" s="135">
        <v>136563219.69</v>
      </c>
      <c r="E230" s="142">
        <v>128473773.48</v>
      </c>
      <c r="F230" s="152">
        <f t="shared" si="3"/>
        <v>8089446.2099999934</v>
      </c>
    </row>
    <row r="231" spans="1:6" x14ac:dyDescent="0.2">
      <c r="A231" s="60" t="s">
        <v>625</v>
      </c>
      <c r="B231" s="61" t="s">
        <v>357</v>
      </c>
      <c r="C231" s="62" t="s">
        <v>626</v>
      </c>
      <c r="D231" s="132">
        <v>48254171.450000003</v>
      </c>
      <c r="E231" s="140">
        <v>42710166.390000001</v>
      </c>
      <c r="F231" s="151">
        <f t="shared" si="3"/>
        <v>5544005.0600000024</v>
      </c>
    </row>
    <row r="232" spans="1:6" ht="22.5" x14ac:dyDescent="0.2">
      <c r="A232" s="66" t="s">
        <v>508</v>
      </c>
      <c r="B232" s="67" t="s">
        <v>357</v>
      </c>
      <c r="C232" s="68" t="s">
        <v>627</v>
      </c>
      <c r="D232" s="135">
        <v>48254171.450000003</v>
      </c>
      <c r="E232" s="142">
        <v>42710166.390000001</v>
      </c>
      <c r="F232" s="152">
        <f t="shared" si="3"/>
        <v>5544005.0600000024</v>
      </c>
    </row>
    <row r="233" spans="1:6" x14ac:dyDescent="0.2">
      <c r="A233" s="66" t="s">
        <v>510</v>
      </c>
      <c r="B233" s="67" t="s">
        <v>357</v>
      </c>
      <c r="C233" s="68" t="s">
        <v>628</v>
      </c>
      <c r="D233" s="135">
        <v>46666634.450000003</v>
      </c>
      <c r="E233" s="142">
        <v>42371342.710000001</v>
      </c>
      <c r="F233" s="152">
        <f t="shared" si="3"/>
        <v>4295291.7400000021</v>
      </c>
    </row>
    <row r="234" spans="1:6" ht="45" x14ac:dyDescent="0.2">
      <c r="A234" s="66" t="s">
        <v>563</v>
      </c>
      <c r="B234" s="67" t="s">
        <v>357</v>
      </c>
      <c r="C234" s="68" t="s">
        <v>629</v>
      </c>
      <c r="D234" s="135">
        <v>41923013.909999996</v>
      </c>
      <c r="E234" s="142">
        <v>37649872.170000002</v>
      </c>
      <c r="F234" s="152">
        <f t="shared" si="3"/>
        <v>4273141.7399999946</v>
      </c>
    </row>
    <row r="235" spans="1:6" x14ac:dyDescent="0.2">
      <c r="A235" s="66" t="s">
        <v>512</v>
      </c>
      <c r="B235" s="67" t="s">
        <v>357</v>
      </c>
      <c r="C235" s="68" t="s">
        <v>630</v>
      </c>
      <c r="D235" s="135">
        <v>4743620.54</v>
      </c>
      <c r="E235" s="142">
        <v>4721470.54</v>
      </c>
      <c r="F235" s="152">
        <f t="shared" si="3"/>
        <v>22150</v>
      </c>
    </row>
    <row r="236" spans="1:6" ht="22.5" x14ac:dyDescent="0.2">
      <c r="A236" s="5" t="s">
        <v>673</v>
      </c>
      <c r="B236" s="129" t="s">
        <v>357</v>
      </c>
      <c r="C236" s="68" t="s">
        <v>932</v>
      </c>
      <c r="D236" s="11">
        <v>1587537</v>
      </c>
      <c r="E236" s="143">
        <v>338823.67999999999</v>
      </c>
      <c r="F236" s="152">
        <f t="shared" si="3"/>
        <v>1248713.32</v>
      </c>
    </row>
    <row r="237" spans="1:6" ht="67.5" x14ac:dyDescent="0.2">
      <c r="A237" s="5" t="s">
        <v>675</v>
      </c>
      <c r="B237" s="129" t="s">
        <v>357</v>
      </c>
      <c r="C237" s="68" t="s">
        <v>933</v>
      </c>
      <c r="D237" s="11">
        <v>1587537</v>
      </c>
      <c r="E237" s="143">
        <v>338823.67999999999</v>
      </c>
      <c r="F237" s="152">
        <f t="shared" si="3"/>
        <v>1248713.32</v>
      </c>
    </row>
    <row r="238" spans="1:6" x14ac:dyDescent="0.2">
      <c r="A238" s="60" t="s">
        <v>631</v>
      </c>
      <c r="B238" s="61" t="s">
        <v>357</v>
      </c>
      <c r="C238" s="62" t="s">
        <v>632</v>
      </c>
      <c r="D238" s="132">
        <v>1539300</v>
      </c>
      <c r="E238" s="140">
        <v>1519750</v>
      </c>
      <c r="F238" s="151">
        <f t="shared" si="3"/>
        <v>19550</v>
      </c>
    </row>
    <row r="239" spans="1:6" ht="56.25" x14ac:dyDescent="0.2">
      <c r="A239" s="66" t="s">
        <v>361</v>
      </c>
      <c r="B239" s="67" t="s">
        <v>357</v>
      </c>
      <c r="C239" s="68" t="s">
        <v>633</v>
      </c>
      <c r="D239" s="135">
        <v>4000</v>
      </c>
      <c r="E239" s="142" t="s">
        <v>42</v>
      </c>
      <c r="F239" s="152">
        <f t="shared" si="3"/>
        <v>4000</v>
      </c>
    </row>
    <row r="240" spans="1:6" ht="22.5" x14ac:dyDescent="0.2">
      <c r="A240" s="66" t="s">
        <v>371</v>
      </c>
      <c r="B240" s="67" t="s">
        <v>357</v>
      </c>
      <c r="C240" s="68" t="s">
        <v>634</v>
      </c>
      <c r="D240" s="135">
        <v>4000</v>
      </c>
      <c r="E240" s="142" t="s">
        <v>42</v>
      </c>
      <c r="F240" s="152">
        <f t="shared" si="3"/>
        <v>4000</v>
      </c>
    </row>
    <row r="241" spans="1:6" ht="45" x14ac:dyDescent="0.2">
      <c r="A241" s="66" t="s">
        <v>480</v>
      </c>
      <c r="B241" s="67" t="s">
        <v>357</v>
      </c>
      <c r="C241" s="68" t="s">
        <v>635</v>
      </c>
      <c r="D241" s="135">
        <v>4000</v>
      </c>
      <c r="E241" s="142" t="s">
        <v>42</v>
      </c>
      <c r="F241" s="152">
        <f t="shared" si="3"/>
        <v>4000</v>
      </c>
    </row>
    <row r="242" spans="1:6" ht="22.5" x14ac:dyDescent="0.2">
      <c r="A242" s="66" t="s">
        <v>379</v>
      </c>
      <c r="B242" s="67" t="s">
        <v>357</v>
      </c>
      <c r="C242" s="68" t="s">
        <v>636</v>
      </c>
      <c r="D242" s="135">
        <v>44000</v>
      </c>
      <c r="E242" s="142">
        <v>43950</v>
      </c>
      <c r="F242" s="152">
        <f t="shared" si="3"/>
        <v>50</v>
      </c>
    </row>
    <row r="243" spans="1:6" ht="22.5" x14ac:dyDescent="0.2">
      <c r="A243" s="66" t="s">
        <v>381</v>
      </c>
      <c r="B243" s="67" t="s">
        <v>357</v>
      </c>
      <c r="C243" s="68" t="s">
        <v>637</v>
      </c>
      <c r="D243" s="135">
        <v>44000</v>
      </c>
      <c r="E243" s="142">
        <v>43950</v>
      </c>
      <c r="F243" s="152">
        <f t="shared" si="3"/>
        <v>50</v>
      </c>
    </row>
    <row r="244" spans="1:6" x14ac:dyDescent="0.2">
      <c r="A244" s="66" t="s">
        <v>385</v>
      </c>
      <c r="B244" s="67" t="s">
        <v>357</v>
      </c>
      <c r="C244" s="68" t="s">
        <v>638</v>
      </c>
      <c r="D244" s="135">
        <v>44000</v>
      </c>
      <c r="E244" s="142">
        <v>43950</v>
      </c>
      <c r="F244" s="152">
        <f t="shared" si="3"/>
        <v>50</v>
      </c>
    </row>
    <row r="245" spans="1:6" ht="22.5" x14ac:dyDescent="0.2">
      <c r="A245" s="66" t="s">
        <v>508</v>
      </c>
      <c r="B245" s="67" t="s">
        <v>357</v>
      </c>
      <c r="C245" s="68" t="s">
        <v>639</v>
      </c>
      <c r="D245" s="135">
        <v>1491300</v>
      </c>
      <c r="E245" s="142">
        <v>1475800</v>
      </c>
      <c r="F245" s="152">
        <f t="shared" si="3"/>
        <v>15500</v>
      </c>
    </row>
    <row r="246" spans="1:6" x14ac:dyDescent="0.2">
      <c r="A246" s="66" t="s">
        <v>510</v>
      </c>
      <c r="B246" s="67" t="s">
        <v>357</v>
      </c>
      <c r="C246" s="68" t="s">
        <v>640</v>
      </c>
      <c r="D246" s="135">
        <v>1491300</v>
      </c>
      <c r="E246" s="142">
        <v>1475800</v>
      </c>
      <c r="F246" s="152">
        <f t="shared" si="3"/>
        <v>15500</v>
      </c>
    </row>
    <row r="247" spans="1:6" x14ac:dyDescent="0.2">
      <c r="A247" s="66" t="s">
        <v>512</v>
      </c>
      <c r="B247" s="67" t="s">
        <v>357</v>
      </c>
      <c r="C247" s="68" t="s">
        <v>641</v>
      </c>
      <c r="D247" s="135">
        <v>1491300</v>
      </c>
      <c r="E247" s="142">
        <v>1475800</v>
      </c>
      <c r="F247" s="152">
        <f t="shared" si="3"/>
        <v>15500</v>
      </c>
    </row>
    <row r="248" spans="1:6" x14ac:dyDescent="0.2">
      <c r="A248" s="60" t="s">
        <v>642</v>
      </c>
      <c r="B248" s="61" t="s">
        <v>357</v>
      </c>
      <c r="C248" s="62" t="s">
        <v>643</v>
      </c>
      <c r="D248" s="132">
        <v>7761224.96</v>
      </c>
      <c r="E248" s="140">
        <v>6693748.71</v>
      </c>
      <c r="F248" s="151">
        <f t="shared" si="3"/>
        <v>1067476.25</v>
      </c>
    </row>
    <row r="249" spans="1:6" ht="56.25" x14ac:dyDescent="0.2">
      <c r="A249" s="66" t="s">
        <v>361</v>
      </c>
      <c r="B249" s="67" t="s">
        <v>357</v>
      </c>
      <c r="C249" s="68" t="s">
        <v>644</v>
      </c>
      <c r="D249" s="135">
        <v>6266965.3799999999</v>
      </c>
      <c r="E249" s="142">
        <v>5519283.9000000004</v>
      </c>
      <c r="F249" s="152">
        <f t="shared" si="3"/>
        <v>747681.47999999952</v>
      </c>
    </row>
    <row r="250" spans="1:6" ht="22.5" x14ac:dyDescent="0.2">
      <c r="A250" s="66" t="s">
        <v>371</v>
      </c>
      <c r="B250" s="67" t="s">
        <v>357</v>
      </c>
      <c r="C250" s="68" t="s">
        <v>645</v>
      </c>
      <c r="D250" s="135">
        <v>6266965.3799999999</v>
      </c>
      <c r="E250" s="142">
        <v>5519283.9000000004</v>
      </c>
      <c r="F250" s="152">
        <f t="shared" si="3"/>
        <v>747681.47999999952</v>
      </c>
    </row>
    <row r="251" spans="1:6" ht="22.5" x14ac:dyDescent="0.2">
      <c r="A251" s="66" t="s">
        <v>373</v>
      </c>
      <c r="B251" s="67" t="s">
        <v>357</v>
      </c>
      <c r="C251" s="68" t="s">
        <v>646</v>
      </c>
      <c r="D251" s="135">
        <v>4811289.49</v>
      </c>
      <c r="E251" s="142">
        <v>4234116.7699999996</v>
      </c>
      <c r="F251" s="152">
        <f t="shared" si="3"/>
        <v>577172.72000000067</v>
      </c>
    </row>
    <row r="252" spans="1:6" ht="33.75" x14ac:dyDescent="0.2">
      <c r="A252" s="66" t="s">
        <v>375</v>
      </c>
      <c r="B252" s="67" t="s">
        <v>357</v>
      </c>
      <c r="C252" s="68" t="s">
        <v>647</v>
      </c>
      <c r="D252" s="135">
        <v>30438.77</v>
      </c>
      <c r="E252" s="142">
        <v>28635.48</v>
      </c>
      <c r="F252" s="152">
        <f t="shared" si="3"/>
        <v>1803.2900000000009</v>
      </c>
    </row>
    <row r="253" spans="1:6" ht="45" x14ac:dyDescent="0.2">
      <c r="A253" s="66" t="s">
        <v>480</v>
      </c>
      <c r="B253" s="67" t="s">
        <v>357</v>
      </c>
      <c r="C253" s="68" t="s">
        <v>648</v>
      </c>
      <c r="D253" s="135">
        <v>10000</v>
      </c>
      <c r="E253" s="142">
        <v>5000</v>
      </c>
      <c r="F253" s="152">
        <f t="shared" si="3"/>
        <v>5000</v>
      </c>
    </row>
    <row r="254" spans="1:6" ht="33.75" x14ac:dyDescent="0.2">
      <c r="A254" s="66" t="s">
        <v>377</v>
      </c>
      <c r="B254" s="67" t="s">
        <v>357</v>
      </c>
      <c r="C254" s="68" t="s">
        <v>649</v>
      </c>
      <c r="D254" s="135">
        <v>1415237.12</v>
      </c>
      <c r="E254" s="142">
        <v>1251531.6499999999</v>
      </c>
      <c r="F254" s="152">
        <f t="shared" si="3"/>
        <v>163705.4700000002</v>
      </c>
    </row>
    <row r="255" spans="1:6" ht="22.5" x14ac:dyDescent="0.2">
      <c r="A255" s="66" t="s">
        <v>379</v>
      </c>
      <c r="B255" s="67" t="s">
        <v>357</v>
      </c>
      <c r="C255" s="68" t="s">
        <v>650</v>
      </c>
      <c r="D255" s="135">
        <v>165693.5</v>
      </c>
      <c r="E255" s="142">
        <v>137269.53</v>
      </c>
      <c r="F255" s="152">
        <f t="shared" si="3"/>
        <v>28423.97</v>
      </c>
    </row>
    <row r="256" spans="1:6" ht="22.5" x14ac:dyDescent="0.2">
      <c r="A256" s="66" t="s">
        <v>381</v>
      </c>
      <c r="B256" s="67" t="s">
        <v>357</v>
      </c>
      <c r="C256" s="68" t="s">
        <v>651</v>
      </c>
      <c r="D256" s="135">
        <v>165693.5</v>
      </c>
      <c r="E256" s="142">
        <v>137269.53</v>
      </c>
      <c r="F256" s="152">
        <f t="shared" si="3"/>
        <v>28423.97</v>
      </c>
    </row>
    <row r="257" spans="1:6" ht="22.5" x14ac:dyDescent="0.2">
      <c r="A257" s="66" t="s">
        <v>383</v>
      </c>
      <c r="B257" s="67" t="s">
        <v>357</v>
      </c>
      <c r="C257" s="68" t="s">
        <v>652</v>
      </c>
      <c r="D257" s="135">
        <v>115769</v>
      </c>
      <c r="E257" s="142">
        <v>100465.58</v>
      </c>
      <c r="F257" s="152">
        <f t="shared" si="3"/>
        <v>15303.419999999998</v>
      </c>
    </row>
    <row r="258" spans="1:6" x14ac:dyDescent="0.2">
      <c r="A258" s="66" t="s">
        <v>385</v>
      </c>
      <c r="B258" s="67" t="s">
        <v>357</v>
      </c>
      <c r="C258" s="68" t="s">
        <v>653</v>
      </c>
      <c r="D258" s="135">
        <v>49924.5</v>
      </c>
      <c r="E258" s="142">
        <v>36803.949999999997</v>
      </c>
      <c r="F258" s="152">
        <f t="shared" si="3"/>
        <v>13120.550000000003</v>
      </c>
    </row>
    <row r="259" spans="1:6" ht="22.5" x14ac:dyDescent="0.2">
      <c r="A259" s="66" t="s">
        <v>391</v>
      </c>
      <c r="B259" s="67" t="s">
        <v>357</v>
      </c>
      <c r="C259" s="68" t="s">
        <v>654</v>
      </c>
      <c r="D259" s="135">
        <v>1301491.08</v>
      </c>
      <c r="E259" s="142">
        <v>1026688.08</v>
      </c>
      <c r="F259" s="152">
        <f t="shared" si="3"/>
        <v>274803.00000000012</v>
      </c>
    </row>
    <row r="260" spans="1:6" x14ac:dyDescent="0.2">
      <c r="A260" s="66" t="s">
        <v>393</v>
      </c>
      <c r="B260" s="67" t="s">
        <v>357</v>
      </c>
      <c r="C260" s="68" t="s">
        <v>655</v>
      </c>
      <c r="D260" s="135">
        <v>1301491.08</v>
      </c>
      <c r="E260" s="142">
        <v>1026688.08</v>
      </c>
      <c r="F260" s="152">
        <f t="shared" si="3"/>
        <v>274803.00000000012</v>
      </c>
    </row>
    <row r="261" spans="1:6" ht="33.75" x14ac:dyDescent="0.2">
      <c r="A261" s="66" t="s">
        <v>559</v>
      </c>
      <c r="B261" s="67" t="s">
        <v>357</v>
      </c>
      <c r="C261" s="68" t="s">
        <v>656</v>
      </c>
      <c r="D261" s="135">
        <v>1301491.08</v>
      </c>
      <c r="E261" s="142">
        <v>1026688.08</v>
      </c>
      <c r="F261" s="152">
        <f t="shared" si="3"/>
        <v>274803.00000000012</v>
      </c>
    </row>
    <row r="262" spans="1:6" x14ac:dyDescent="0.2">
      <c r="A262" s="66" t="s">
        <v>397</v>
      </c>
      <c r="B262" s="67" t="s">
        <v>357</v>
      </c>
      <c r="C262" s="68" t="s">
        <v>657</v>
      </c>
      <c r="D262" s="135">
        <v>27075</v>
      </c>
      <c r="E262" s="142">
        <v>10507.2</v>
      </c>
      <c r="F262" s="152">
        <f t="shared" si="3"/>
        <v>16567.8</v>
      </c>
    </row>
    <row r="263" spans="1:6" x14ac:dyDescent="0.2">
      <c r="A263" s="66" t="s">
        <v>403</v>
      </c>
      <c r="B263" s="67" t="s">
        <v>357</v>
      </c>
      <c r="C263" s="68" t="s">
        <v>658</v>
      </c>
      <c r="D263" s="135">
        <v>27075</v>
      </c>
      <c r="E263" s="142">
        <v>10507.2</v>
      </c>
      <c r="F263" s="152">
        <f t="shared" si="3"/>
        <v>16567.8</v>
      </c>
    </row>
    <row r="264" spans="1:6" x14ac:dyDescent="0.2">
      <c r="A264" s="66" t="s">
        <v>407</v>
      </c>
      <c r="B264" s="67" t="s">
        <v>357</v>
      </c>
      <c r="C264" s="68" t="s">
        <v>659</v>
      </c>
      <c r="D264" s="135">
        <v>10000</v>
      </c>
      <c r="E264" s="142" t="s">
        <v>42</v>
      </c>
      <c r="F264" s="152">
        <f t="shared" si="3"/>
        <v>10000</v>
      </c>
    </row>
    <row r="265" spans="1:6" x14ac:dyDescent="0.2">
      <c r="A265" s="66" t="s">
        <v>409</v>
      </c>
      <c r="B265" s="67" t="s">
        <v>357</v>
      </c>
      <c r="C265" s="68" t="s">
        <v>660</v>
      </c>
      <c r="D265" s="135">
        <v>17075</v>
      </c>
      <c r="E265" s="142">
        <v>10507.2</v>
      </c>
      <c r="F265" s="152">
        <f t="shared" si="3"/>
        <v>6567.7999999999993</v>
      </c>
    </row>
    <row r="266" spans="1:6" x14ac:dyDescent="0.2">
      <c r="A266" s="60" t="s">
        <v>661</v>
      </c>
      <c r="B266" s="61" t="s">
        <v>357</v>
      </c>
      <c r="C266" s="62" t="s">
        <v>662</v>
      </c>
      <c r="D266" s="132">
        <v>42806700.079999998</v>
      </c>
      <c r="E266" s="140">
        <v>37452471.670000002</v>
      </c>
      <c r="F266" s="151">
        <f t="shared" si="3"/>
        <v>5354228.4099999964</v>
      </c>
    </row>
    <row r="267" spans="1:6" ht="56.25" x14ac:dyDescent="0.2">
      <c r="A267" s="66" t="s">
        <v>361</v>
      </c>
      <c r="B267" s="67" t="s">
        <v>357</v>
      </c>
      <c r="C267" s="68" t="s">
        <v>663</v>
      </c>
      <c r="D267" s="135">
        <v>7350</v>
      </c>
      <c r="E267" s="142">
        <v>7350</v>
      </c>
      <c r="F267" s="152" t="str">
        <f t="shared" si="3"/>
        <v>-</v>
      </c>
    </row>
    <row r="268" spans="1:6" ht="22.5" x14ac:dyDescent="0.2">
      <c r="A268" s="66" t="s">
        <v>371</v>
      </c>
      <c r="B268" s="67" t="s">
        <v>357</v>
      </c>
      <c r="C268" s="68" t="s">
        <v>664</v>
      </c>
      <c r="D268" s="135">
        <v>7350</v>
      </c>
      <c r="E268" s="142">
        <v>7350</v>
      </c>
      <c r="F268" s="152" t="str">
        <f t="shared" si="3"/>
        <v>-</v>
      </c>
    </row>
    <row r="269" spans="1:6" ht="45" x14ac:dyDescent="0.2">
      <c r="A269" s="66" t="s">
        <v>480</v>
      </c>
      <c r="B269" s="67" t="s">
        <v>357</v>
      </c>
      <c r="C269" s="68" t="s">
        <v>665</v>
      </c>
      <c r="D269" s="135">
        <v>7350</v>
      </c>
      <c r="E269" s="142">
        <v>7350</v>
      </c>
      <c r="F269" s="152" t="str">
        <f t="shared" si="3"/>
        <v>-</v>
      </c>
    </row>
    <row r="270" spans="1:6" ht="22.5" x14ac:dyDescent="0.2">
      <c r="A270" s="66" t="s">
        <v>379</v>
      </c>
      <c r="B270" s="67" t="s">
        <v>357</v>
      </c>
      <c r="C270" s="68" t="s">
        <v>666</v>
      </c>
      <c r="D270" s="135">
        <v>357650</v>
      </c>
      <c r="E270" s="142">
        <v>330000</v>
      </c>
      <c r="F270" s="152">
        <f t="shared" si="3"/>
        <v>27650</v>
      </c>
    </row>
    <row r="271" spans="1:6" ht="22.5" x14ac:dyDescent="0.2">
      <c r="A271" s="66" t="s">
        <v>381</v>
      </c>
      <c r="B271" s="67" t="s">
        <v>357</v>
      </c>
      <c r="C271" s="68" t="s">
        <v>667</v>
      </c>
      <c r="D271" s="135">
        <v>357650</v>
      </c>
      <c r="E271" s="142">
        <v>330000</v>
      </c>
      <c r="F271" s="152">
        <f t="shared" si="3"/>
        <v>27650</v>
      </c>
    </row>
    <row r="272" spans="1:6" x14ac:dyDescent="0.2">
      <c r="A272" s="66" t="s">
        <v>385</v>
      </c>
      <c r="B272" s="67" t="s">
        <v>357</v>
      </c>
      <c r="C272" s="68" t="s">
        <v>668</v>
      </c>
      <c r="D272" s="135">
        <v>357650</v>
      </c>
      <c r="E272" s="142">
        <v>330000</v>
      </c>
      <c r="F272" s="152">
        <f t="shared" si="3"/>
        <v>27650</v>
      </c>
    </row>
    <row r="273" spans="1:6" ht="22.5" x14ac:dyDescent="0.2">
      <c r="A273" s="66" t="s">
        <v>391</v>
      </c>
      <c r="B273" s="67" t="s">
        <v>357</v>
      </c>
      <c r="C273" s="68" t="s">
        <v>934</v>
      </c>
      <c r="D273" s="135">
        <v>1320000</v>
      </c>
      <c r="E273" s="142">
        <v>455540</v>
      </c>
      <c r="F273" s="152">
        <f t="shared" si="3"/>
        <v>864460</v>
      </c>
    </row>
    <row r="274" spans="1:6" x14ac:dyDescent="0.2">
      <c r="A274" s="66" t="s">
        <v>393</v>
      </c>
      <c r="B274" s="67" t="s">
        <v>357</v>
      </c>
      <c r="C274" s="68" t="s">
        <v>935</v>
      </c>
      <c r="D274" s="135">
        <v>1320000</v>
      </c>
      <c r="E274" s="142">
        <v>455540</v>
      </c>
      <c r="F274" s="152">
        <f t="shared" si="3"/>
        <v>864460</v>
      </c>
    </row>
    <row r="275" spans="1:6" ht="33.75" x14ac:dyDescent="0.2">
      <c r="A275" s="66" t="s">
        <v>937</v>
      </c>
      <c r="B275" s="67" t="s">
        <v>357</v>
      </c>
      <c r="C275" s="68" t="s">
        <v>936</v>
      </c>
      <c r="D275" s="135">
        <v>1320000</v>
      </c>
      <c r="E275" s="142">
        <v>455540</v>
      </c>
      <c r="F275" s="152">
        <f t="shared" si="3"/>
        <v>864460</v>
      </c>
    </row>
    <row r="276" spans="1:6" ht="22.5" x14ac:dyDescent="0.2">
      <c r="A276" s="66" t="s">
        <v>508</v>
      </c>
      <c r="B276" s="67" t="s">
        <v>357</v>
      </c>
      <c r="C276" s="68" t="s">
        <v>669</v>
      </c>
      <c r="D276" s="135">
        <v>41121700.079999998</v>
      </c>
      <c r="E276" s="142">
        <v>36659581.670000002</v>
      </c>
      <c r="F276" s="152">
        <f t="shared" si="3"/>
        <v>4462118.4099999964</v>
      </c>
    </row>
    <row r="277" spans="1:6" x14ac:dyDescent="0.2">
      <c r="A277" s="66" t="s">
        <v>510</v>
      </c>
      <c r="B277" s="67" t="s">
        <v>357</v>
      </c>
      <c r="C277" s="68" t="s">
        <v>670</v>
      </c>
      <c r="D277" s="135">
        <v>40796700.079999998</v>
      </c>
      <c r="E277" s="142">
        <v>36334581.670000002</v>
      </c>
      <c r="F277" s="152">
        <f t="shared" si="3"/>
        <v>4462118.4099999964</v>
      </c>
    </row>
    <row r="278" spans="1:6" ht="45" x14ac:dyDescent="0.2">
      <c r="A278" s="66" t="s">
        <v>563</v>
      </c>
      <c r="B278" s="67" t="s">
        <v>357</v>
      </c>
      <c r="C278" s="68" t="s">
        <v>671</v>
      </c>
      <c r="D278" s="135">
        <v>38268496.329999998</v>
      </c>
      <c r="E278" s="142">
        <v>33833377.920000002</v>
      </c>
      <c r="F278" s="152">
        <f t="shared" si="3"/>
        <v>4435118.4099999964</v>
      </c>
    </row>
    <row r="279" spans="1:6" x14ac:dyDescent="0.2">
      <c r="A279" s="66" t="s">
        <v>512</v>
      </c>
      <c r="B279" s="67" t="s">
        <v>357</v>
      </c>
      <c r="C279" s="68" t="s">
        <v>672</v>
      </c>
      <c r="D279" s="135">
        <v>2528203.75</v>
      </c>
      <c r="E279" s="142">
        <v>2501203.75</v>
      </c>
      <c r="F279" s="152">
        <f t="shared" si="3"/>
        <v>27000</v>
      </c>
    </row>
    <row r="280" spans="1:6" ht="22.5" x14ac:dyDescent="0.2">
      <c r="A280" s="66" t="s">
        <v>673</v>
      </c>
      <c r="B280" s="67" t="s">
        <v>357</v>
      </c>
      <c r="C280" s="68" t="s">
        <v>674</v>
      </c>
      <c r="D280" s="135">
        <v>325000</v>
      </c>
      <c r="E280" s="142">
        <v>325000</v>
      </c>
      <c r="F280" s="152" t="str">
        <f t="shared" ref="F280:F348" si="4">IF(OR(D280="-",IF(E280="-",0,E280)&gt;=IF(D280="-",0,D280)),"-",IF(D280="-",0,D280)-IF(E280="-",0,E280))</f>
        <v>-</v>
      </c>
    </row>
    <row r="281" spans="1:6" ht="67.5" x14ac:dyDescent="0.2">
      <c r="A281" s="66" t="s">
        <v>675</v>
      </c>
      <c r="B281" s="67" t="s">
        <v>357</v>
      </c>
      <c r="C281" s="68" t="s">
        <v>676</v>
      </c>
      <c r="D281" s="135">
        <v>325000</v>
      </c>
      <c r="E281" s="142">
        <v>325000</v>
      </c>
      <c r="F281" s="152" t="str">
        <f t="shared" si="4"/>
        <v>-</v>
      </c>
    </row>
    <row r="282" spans="1:6" x14ac:dyDescent="0.2">
      <c r="A282" s="60" t="s">
        <v>677</v>
      </c>
      <c r="B282" s="61" t="s">
        <v>357</v>
      </c>
      <c r="C282" s="62" t="s">
        <v>678</v>
      </c>
      <c r="D282" s="132">
        <v>42799350.079999998</v>
      </c>
      <c r="E282" s="140">
        <v>37445121.670000002</v>
      </c>
      <c r="F282" s="151">
        <f t="shared" si="4"/>
        <v>5354228.4099999964</v>
      </c>
    </row>
    <row r="283" spans="1:6" ht="22.5" x14ac:dyDescent="0.2">
      <c r="A283" s="66" t="s">
        <v>379</v>
      </c>
      <c r="B283" s="67" t="s">
        <v>357</v>
      </c>
      <c r="C283" s="68" t="s">
        <v>679</v>
      </c>
      <c r="D283" s="135">
        <v>357650</v>
      </c>
      <c r="E283" s="142">
        <v>330000</v>
      </c>
      <c r="F283" s="152">
        <f t="shared" si="4"/>
        <v>27650</v>
      </c>
    </row>
    <row r="284" spans="1:6" ht="22.5" x14ac:dyDescent="0.2">
      <c r="A284" s="66" t="s">
        <v>381</v>
      </c>
      <c r="B284" s="67" t="s">
        <v>357</v>
      </c>
      <c r="C284" s="68" t="s">
        <v>680</v>
      </c>
      <c r="D284" s="135">
        <v>357650</v>
      </c>
      <c r="E284" s="142">
        <v>330000</v>
      </c>
      <c r="F284" s="152">
        <f t="shared" si="4"/>
        <v>27650</v>
      </c>
    </row>
    <row r="285" spans="1:6" x14ac:dyDescent="0.2">
      <c r="A285" s="66" t="s">
        <v>385</v>
      </c>
      <c r="B285" s="67" t="s">
        <v>357</v>
      </c>
      <c r="C285" s="68" t="s">
        <v>681</v>
      </c>
      <c r="D285" s="135">
        <v>357650</v>
      </c>
      <c r="E285" s="142">
        <v>330000</v>
      </c>
      <c r="F285" s="152">
        <f t="shared" si="4"/>
        <v>27650</v>
      </c>
    </row>
    <row r="286" spans="1:6" ht="22.5" x14ac:dyDescent="0.2">
      <c r="A286" s="66" t="s">
        <v>391</v>
      </c>
      <c r="B286" s="67" t="s">
        <v>357</v>
      </c>
      <c r="C286" s="68" t="s">
        <v>938</v>
      </c>
      <c r="D286" s="135">
        <v>1320000</v>
      </c>
      <c r="E286" s="142">
        <v>455540</v>
      </c>
      <c r="F286" s="152">
        <f t="shared" si="4"/>
        <v>864460</v>
      </c>
    </row>
    <row r="287" spans="1:6" x14ac:dyDescent="0.2">
      <c r="A287" s="66" t="s">
        <v>393</v>
      </c>
      <c r="B287" s="67" t="s">
        <v>357</v>
      </c>
      <c r="C287" s="68" t="s">
        <v>939</v>
      </c>
      <c r="D287" s="135">
        <v>1320000</v>
      </c>
      <c r="E287" s="142">
        <v>455540</v>
      </c>
      <c r="F287" s="152">
        <f t="shared" si="4"/>
        <v>864460</v>
      </c>
    </row>
    <row r="288" spans="1:6" ht="33.75" x14ac:dyDescent="0.2">
      <c r="A288" s="66" t="s">
        <v>941</v>
      </c>
      <c r="B288" s="67" t="s">
        <v>357</v>
      </c>
      <c r="C288" s="68" t="s">
        <v>940</v>
      </c>
      <c r="D288" s="135">
        <v>1320000</v>
      </c>
      <c r="E288" s="142">
        <v>455540</v>
      </c>
      <c r="F288" s="152">
        <f t="shared" si="4"/>
        <v>864460</v>
      </c>
    </row>
    <row r="289" spans="1:6" ht="22.5" x14ac:dyDescent="0.2">
      <c r="A289" s="66" t="s">
        <v>508</v>
      </c>
      <c r="B289" s="67" t="s">
        <v>357</v>
      </c>
      <c r="C289" s="68" t="s">
        <v>682</v>
      </c>
      <c r="D289" s="135">
        <v>41121700.079999998</v>
      </c>
      <c r="E289" s="142">
        <v>36659581.670000002</v>
      </c>
      <c r="F289" s="152">
        <f t="shared" si="4"/>
        <v>4462118.4099999964</v>
      </c>
    </row>
    <row r="290" spans="1:6" x14ac:dyDescent="0.2">
      <c r="A290" s="66" t="s">
        <v>510</v>
      </c>
      <c r="B290" s="67" t="s">
        <v>357</v>
      </c>
      <c r="C290" s="68" t="s">
        <v>683</v>
      </c>
      <c r="D290" s="135">
        <v>40796700.079999998</v>
      </c>
      <c r="E290" s="142">
        <v>36334581.670000002</v>
      </c>
      <c r="F290" s="152">
        <f t="shared" si="4"/>
        <v>4462118.4099999964</v>
      </c>
    </row>
    <row r="291" spans="1:6" ht="45" x14ac:dyDescent="0.2">
      <c r="A291" s="66" t="s">
        <v>563</v>
      </c>
      <c r="B291" s="67" t="s">
        <v>357</v>
      </c>
      <c r="C291" s="68" t="s">
        <v>684</v>
      </c>
      <c r="D291" s="135">
        <v>38268496.329999998</v>
      </c>
      <c r="E291" s="142">
        <v>33833377.920000002</v>
      </c>
      <c r="F291" s="152">
        <f t="shared" si="4"/>
        <v>4435118.4099999964</v>
      </c>
    </row>
    <row r="292" spans="1:6" x14ac:dyDescent="0.2">
      <c r="A292" s="66" t="s">
        <v>512</v>
      </c>
      <c r="B292" s="67" t="s">
        <v>357</v>
      </c>
      <c r="C292" s="68" t="s">
        <v>685</v>
      </c>
      <c r="D292" s="135">
        <v>2528203.75</v>
      </c>
      <c r="E292" s="142">
        <v>2501203.75</v>
      </c>
      <c r="F292" s="152">
        <f t="shared" si="4"/>
        <v>27000</v>
      </c>
    </row>
    <row r="293" spans="1:6" ht="22.5" x14ac:dyDescent="0.2">
      <c r="A293" s="66" t="s">
        <v>673</v>
      </c>
      <c r="B293" s="67" t="s">
        <v>357</v>
      </c>
      <c r="C293" s="68" t="s">
        <v>686</v>
      </c>
      <c r="D293" s="135">
        <v>325000</v>
      </c>
      <c r="E293" s="142">
        <v>325000</v>
      </c>
      <c r="F293" s="152" t="str">
        <f t="shared" si="4"/>
        <v>-</v>
      </c>
    </row>
    <row r="294" spans="1:6" ht="67.5" x14ac:dyDescent="0.2">
      <c r="A294" s="66" t="s">
        <v>675</v>
      </c>
      <c r="B294" s="67" t="s">
        <v>357</v>
      </c>
      <c r="C294" s="68" t="s">
        <v>687</v>
      </c>
      <c r="D294" s="135">
        <v>325000</v>
      </c>
      <c r="E294" s="142">
        <v>325000</v>
      </c>
      <c r="F294" s="152" t="str">
        <f t="shared" si="4"/>
        <v>-</v>
      </c>
    </row>
    <row r="295" spans="1:6" ht="22.5" x14ac:dyDescent="0.2">
      <c r="A295" s="60" t="s">
        <v>688</v>
      </c>
      <c r="B295" s="61" t="s">
        <v>357</v>
      </c>
      <c r="C295" s="62" t="s">
        <v>689</v>
      </c>
      <c r="D295" s="132">
        <v>7350</v>
      </c>
      <c r="E295" s="140">
        <v>7350</v>
      </c>
      <c r="F295" s="151" t="str">
        <f t="shared" si="4"/>
        <v>-</v>
      </c>
    </row>
    <row r="296" spans="1:6" ht="56.25" x14ac:dyDescent="0.2">
      <c r="A296" s="66" t="s">
        <v>361</v>
      </c>
      <c r="B296" s="67" t="s">
        <v>357</v>
      </c>
      <c r="C296" s="68" t="s">
        <v>690</v>
      </c>
      <c r="D296" s="135">
        <v>7350</v>
      </c>
      <c r="E296" s="142">
        <v>7350</v>
      </c>
      <c r="F296" s="152" t="str">
        <f t="shared" si="4"/>
        <v>-</v>
      </c>
    </row>
    <row r="297" spans="1:6" ht="22.5" x14ac:dyDescent="0.2">
      <c r="A297" s="66" t="s">
        <v>371</v>
      </c>
      <c r="B297" s="67" t="s">
        <v>357</v>
      </c>
      <c r="C297" s="68" t="s">
        <v>691</v>
      </c>
      <c r="D297" s="135">
        <v>7350</v>
      </c>
      <c r="E297" s="142">
        <v>7350</v>
      </c>
      <c r="F297" s="152" t="str">
        <f t="shared" si="4"/>
        <v>-</v>
      </c>
    </row>
    <row r="298" spans="1:6" ht="45" x14ac:dyDescent="0.2">
      <c r="A298" s="66" t="s">
        <v>480</v>
      </c>
      <c r="B298" s="67" t="s">
        <v>357</v>
      </c>
      <c r="C298" s="68" t="s">
        <v>692</v>
      </c>
      <c r="D298" s="135">
        <v>7350</v>
      </c>
      <c r="E298" s="142">
        <v>7350</v>
      </c>
      <c r="F298" s="152" t="str">
        <f t="shared" si="4"/>
        <v>-</v>
      </c>
    </row>
    <row r="299" spans="1:6" x14ac:dyDescent="0.2">
      <c r="A299" s="60" t="s">
        <v>693</v>
      </c>
      <c r="B299" s="61" t="s">
        <v>357</v>
      </c>
      <c r="C299" s="62" t="s">
        <v>694</v>
      </c>
      <c r="D299" s="132">
        <v>15762669.619999999</v>
      </c>
      <c r="E299" s="140">
        <v>11564687.23</v>
      </c>
      <c r="F299" s="151">
        <f t="shared" si="4"/>
        <v>4197982.3899999987</v>
      </c>
    </row>
    <row r="300" spans="1:6" ht="56.25" x14ac:dyDescent="0.2">
      <c r="A300" s="66" t="s">
        <v>361</v>
      </c>
      <c r="B300" s="67" t="s">
        <v>357</v>
      </c>
      <c r="C300" s="68" t="s">
        <v>695</v>
      </c>
      <c r="D300" s="135">
        <v>44.99</v>
      </c>
      <c r="E300" s="142" t="s">
        <v>42</v>
      </c>
      <c r="F300" s="152">
        <f t="shared" si="4"/>
        <v>44.99</v>
      </c>
    </row>
    <row r="301" spans="1:6" ht="22.5" x14ac:dyDescent="0.2">
      <c r="A301" s="66" t="s">
        <v>371</v>
      </c>
      <c r="B301" s="67" t="s">
        <v>357</v>
      </c>
      <c r="C301" s="68" t="s">
        <v>696</v>
      </c>
      <c r="D301" s="135">
        <v>44.99</v>
      </c>
      <c r="E301" s="142" t="s">
        <v>42</v>
      </c>
      <c r="F301" s="152">
        <f t="shared" si="4"/>
        <v>44.99</v>
      </c>
    </row>
    <row r="302" spans="1:6" ht="45" x14ac:dyDescent="0.2">
      <c r="A302" s="66" t="s">
        <v>480</v>
      </c>
      <c r="B302" s="67" t="s">
        <v>357</v>
      </c>
      <c r="C302" s="68" t="s">
        <v>697</v>
      </c>
      <c r="D302" s="135">
        <v>44.99</v>
      </c>
      <c r="E302" s="142" t="s">
        <v>42</v>
      </c>
      <c r="F302" s="152">
        <f t="shared" si="4"/>
        <v>44.99</v>
      </c>
    </row>
    <row r="303" spans="1:6" ht="22.5" x14ac:dyDescent="0.2">
      <c r="A303" s="66" t="s">
        <v>379</v>
      </c>
      <c r="B303" s="67" t="s">
        <v>357</v>
      </c>
      <c r="C303" s="68" t="s">
        <v>698</v>
      </c>
      <c r="D303" s="135">
        <v>1286632.3400000001</v>
      </c>
      <c r="E303" s="142">
        <v>541158.66</v>
      </c>
      <c r="F303" s="152">
        <f t="shared" si="4"/>
        <v>745473.68</v>
      </c>
    </row>
    <row r="304" spans="1:6" ht="22.5" x14ac:dyDescent="0.2">
      <c r="A304" s="66" t="s">
        <v>381</v>
      </c>
      <c r="B304" s="67" t="s">
        <v>357</v>
      </c>
      <c r="C304" s="68" t="s">
        <v>699</v>
      </c>
      <c r="D304" s="135">
        <v>1286632.3400000001</v>
      </c>
      <c r="E304" s="142">
        <v>541158.66</v>
      </c>
      <c r="F304" s="152">
        <f t="shared" si="4"/>
        <v>745473.68</v>
      </c>
    </row>
    <row r="305" spans="1:6" ht="22.5" x14ac:dyDescent="0.2">
      <c r="A305" s="66" t="s">
        <v>383</v>
      </c>
      <c r="B305" s="67" t="s">
        <v>357</v>
      </c>
      <c r="C305" s="68" t="s">
        <v>942</v>
      </c>
      <c r="D305" s="135">
        <v>94100</v>
      </c>
      <c r="E305" s="142" t="s">
        <v>42</v>
      </c>
      <c r="F305" s="152">
        <f t="shared" si="4"/>
        <v>94100</v>
      </c>
    </row>
    <row r="306" spans="1:6" x14ac:dyDescent="0.2">
      <c r="A306" s="66" t="s">
        <v>385</v>
      </c>
      <c r="B306" s="67" t="s">
        <v>357</v>
      </c>
      <c r="C306" s="68" t="s">
        <v>700</v>
      </c>
      <c r="D306" s="135">
        <v>1192532.3400000001</v>
      </c>
      <c r="E306" s="142">
        <v>541158.66</v>
      </c>
      <c r="F306" s="152">
        <f t="shared" si="4"/>
        <v>651373.68000000005</v>
      </c>
    </row>
    <row r="307" spans="1:6" x14ac:dyDescent="0.2">
      <c r="A307" s="66" t="s">
        <v>387</v>
      </c>
      <c r="B307" s="67" t="s">
        <v>357</v>
      </c>
      <c r="C307" s="68" t="s">
        <v>701</v>
      </c>
      <c r="D307" s="135">
        <v>10874835.289999999</v>
      </c>
      <c r="E307" s="142">
        <v>8564471.5700000003</v>
      </c>
      <c r="F307" s="152">
        <f t="shared" si="4"/>
        <v>2310363.7199999988</v>
      </c>
    </row>
    <row r="308" spans="1:6" x14ac:dyDescent="0.2">
      <c r="A308" s="66" t="s">
        <v>702</v>
      </c>
      <c r="B308" s="67" t="s">
        <v>357</v>
      </c>
      <c r="C308" s="68" t="s">
        <v>703</v>
      </c>
      <c r="D308" s="135">
        <v>7886994.1900000004</v>
      </c>
      <c r="E308" s="142">
        <v>6526346.1299999999</v>
      </c>
      <c r="F308" s="152">
        <f t="shared" si="4"/>
        <v>1360648.0600000005</v>
      </c>
    </row>
    <row r="309" spans="1:6" x14ac:dyDescent="0.2">
      <c r="A309" s="66" t="s">
        <v>704</v>
      </c>
      <c r="B309" s="67" t="s">
        <v>357</v>
      </c>
      <c r="C309" s="68" t="s">
        <v>705</v>
      </c>
      <c r="D309" s="135">
        <v>7886994.1900000004</v>
      </c>
      <c r="E309" s="142">
        <v>6526346.1299999999</v>
      </c>
      <c r="F309" s="152">
        <f t="shared" si="4"/>
        <v>1360648.0600000005</v>
      </c>
    </row>
    <row r="310" spans="1:6" ht="22.5" x14ac:dyDescent="0.2">
      <c r="A310" s="66" t="s">
        <v>706</v>
      </c>
      <c r="B310" s="67" t="s">
        <v>357</v>
      </c>
      <c r="C310" s="68" t="s">
        <v>707</v>
      </c>
      <c r="D310" s="135">
        <v>2641341.1</v>
      </c>
      <c r="E310" s="142">
        <v>1833625.44</v>
      </c>
      <c r="F310" s="152">
        <f t="shared" si="4"/>
        <v>807715.66000000015</v>
      </c>
    </row>
    <row r="311" spans="1:6" ht="22.5" x14ac:dyDescent="0.2">
      <c r="A311" s="66" t="s">
        <v>708</v>
      </c>
      <c r="B311" s="67" t="s">
        <v>357</v>
      </c>
      <c r="C311" s="68" t="s">
        <v>709</v>
      </c>
      <c r="D311" s="135">
        <v>1955500</v>
      </c>
      <c r="E311" s="142">
        <v>1833625.44</v>
      </c>
      <c r="F311" s="152">
        <f t="shared" si="4"/>
        <v>121874.56000000006</v>
      </c>
    </row>
    <row r="312" spans="1:6" x14ac:dyDescent="0.2">
      <c r="A312" s="66" t="s">
        <v>710</v>
      </c>
      <c r="B312" s="67" t="s">
        <v>357</v>
      </c>
      <c r="C312" s="68" t="s">
        <v>711</v>
      </c>
      <c r="D312" s="135">
        <v>685841.1</v>
      </c>
      <c r="E312" s="142" t="s">
        <v>42</v>
      </c>
      <c r="F312" s="152">
        <f t="shared" si="4"/>
        <v>685841.1</v>
      </c>
    </row>
    <row r="313" spans="1:6" x14ac:dyDescent="0.2">
      <c r="A313" s="66" t="s">
        <v>389</v>
      </c>
      <c r="B313" s="67" t="s">
        <v>357</v>
      </c>
      <c r="C313" s="68" t="s">
        <v>712</v>
      </c>
      <c r="D313" s="135">
        <v>346500</v>
      </c>
      <c r="E313" s="142">
        <v>204500</v>
      </c>
      <c r="F313" s="152">
        <f t="shared" si="4"/>
        <v>142000</v>
      </c>
    </row>
    <row r="314" spans="1:6" ht="22.5" x14ac:dyDescent="0.2">
      <c r="A314" s="66" t="s">
        <v>391</v>
      </c>
      <c r="B314" s="67" t="s">
        <v>357</v>
      </c>
      <c r="C314" s="68" t="s">
        <v>713</v>
      </c>
      <c r="D314" s="135">
        <v>1378900</v>
      </c>
      <c r="E314" s="142">
        <v>824000</v>
      </c>
      <c r="F314" s="152">
        <f t="shared" si="4"/>
        <v>554900</v>
      </c>
    </row>
    <row r="315" spans="1:6" x14ac:dyDescent="0.2">
      <c r="A315" s="66" t="s">
        <v>393</v>
      </c>
      <c r="B315" s="67" t="s">
        <v>357</v>
      </c>
      <c r="C315" s="68" t="s">
        <v>714</v>
      </c>
      <c r="D315" s="135">
        <v>1378900</v>
      </c>
      <c r="E315" s="142">
        <v>824000</v>
      </c>
      <c r="F315" s="152">
        <f t="shared" si="4"/>
        <v>554900</v>
      </c>
    </row>
    <row r="316" spans="1:6" ht="33.75" x14ac:dyDescent="0.2">
      <c r="A316" s="66" t="s">
        <v>395</v>
      </c>
      <c r="B316" s="67" t="s">
        <v>357</v>
      </c>
      <c r="C316" s="68" t="s">
        <v>715</v>
      </c>
      <c r="D316" s="135">
        <v>1378900</v>
      </c>
      <c r="E316" s="142">
        <v>824000</v>
      </c>
      <c r="F316" s="152">
        <f t="shared" si="4"/>
        <v>554900</v>
      </c>
    </row>
    <row r="317" spans="1:6" ht="22.5" x14ac:dyDescent="0.2">
      <c r="A317" s="66" t="s">
        <v>508</v>
      </c>
      <c r="B317" s="67" t="s">
        <v>357</v>
      </c>
      <c r="C317" s="68" t="s">
        <v>716</v>
      </c>
      <c r="D317" s="135">
        <v>2222257</v>
      </c>
      <c r="E317" s="142">
        <v>1635057</v>
      </c>
      <c r="F317" s="152">
        <f t="shared" si="4"/>
        <v>587200</v>
      </c>
    </row>
    <row r="318" spans="1:6" x14ac:dyDescent="0.2">
      <c r="A318" s="66" t="s">
        <v>510</v>
      </c>
      <c r="B318" s="67" t="s">
        <v>357</v>
      </c>
      <c r="C318" s="68" t="s">
        <v>717</v>
      </c>
      <c r="D318" s="135">
        <v>2222257</v>
      </c>
      <c r="E318" s="142">
        <v>1635057</v>
      </c>
      <c r="F318" s="152">
        <f t="shared" si="4"/>
        <v>587200</v>
      </c>
    </row>
    <row r="319" spans="1:6" x14ac:dyDescent="0.2">
      <c r="A319" s="66" t="s">
        <v>512</v>
      </c>
      <c r="B319" s="67" t="s">
        <v>357</v>
      </c>
      <c r="C319" s="68" t="s">
        <v>718</v>
      </c>
      <c r="D319" s="135">
        <v>2222257</v>
      </c>
      <c r="E319" s="142">
        <v>1635057</v>
      </c>
      <c r="F319" s="152">
        <f t="shared" si="4"/>
        <v>587200</v>
      </c>
    </row>
    <row r="320" spans="1:6" x14ac:dyDescent="0.2">
      <c r="A320" s="60" t="s">
        <v>719</v>
      </c>
      <c r="B320" s="61" t="s">
        <v>357</v>
      </c>
      <c r="C320" s="62" t="s">
        <v>720</v>
      </c>
      <c r="D320" s="132">
        <v>7886994.1900000004</v>
      </c>
      <c r="E320" s="140">
        <v>6526346.1299999999</v>
      </c>
      <c r="F320" s="151">
        <f t="shared" si="4"/>
        <v>1360648.0600000005</v>
      </c>
    </row>
    <row r="321" spans="1:6" x14ac:dyDescent="0.2">
      <c r="A321" s="66" t="s">
        <v>387</v>
      </c>
      <c r="B321" s="67" t="s">
        <v>357</v>
      </c>
      <c r="C321" s="68" t="s">
        <v>721</v>
      </c>
      <c r="D321" s="135">
        <v>7886994.1900000004</v>
      </c>
      <c r="E321" s="142">
        <v>6526346.1299999999</v>
      </c>
      <c r="F321" s="152">
        <f t="shared" si="4"/>
        <v>1360648.0600000005</v>
      </c>
    </row>
    <row r="322" spans="1:6" x14ac:dyDescent="0.2">
      <c r="A322" s="66" t="s">
        <v>702</v>
      </c>
      <c r="B322" s="67" t="s">
        <v>357</v>
      </c>
      <c r="C322" s="68" t="s">
        <v>722</v>
      </c>
      <c r="D322" s="135">
        <v>7886994.1900000004</v>
      </c>
      <c r="E322" s="142">
        <v>6526346.1299999999</v>
      </c>
      <c r="F322" s="152">
        <f t="shared" si="4"/>
        <v>1360648.0600000005</v>
      </c>
    </row>
    <row r="323" spans="1:6" x14ac:dyDescent="0.2">
      <c r="A323" s="66" t="s">
        <v>704</v>
      </c>
      <c r="B323" s="67" t="s">
        <v>357</v>
      </c>
      <c r="C323" s="68" t="s">
        <v>723</v>
      </c>
      <c r="D323" s="135">
        <v>7886994.1900000004</v>
      </c>
      <c r="E323" s="142">
        <v>6526346.1299999999</v>
      </c>
      <c r="F323" s="152">
        <f t="shared" si="4"/>
        <v>1360648.0600000005</v>
      </c>
    </row>
    <row r="324" spans="1:6" x14ac:dyDescent="0.2">
      <c r="A324" s="60" t="s">
        <v>724</v>
      </c>
      <c r="B324" s="61" t="s">
        <v>357</v>
      </c>
      <c r="C324" s="62" t="s">
        <v>725</v>
      </c>
      <c r="D324" s="132">
        <v>2351341.1</v>
      </c>
      <c r="E324" s="140">
        <v>1591578</v>
      </c>
      <c r="F324" s="151">
        <f t="shared" si="4"/>
        <v>759763.10000000009</v>
      </c>
    </row>
    <row r="325" spans="1:6" x14ac:dyDescent="0.2">
      <c r="A325" s="66" t="s">
        <v>387</v>
      </c>
      <c r="B325" s="67" t="s">
        <v>357</v>
      </c>
      <c r="C325" s="68" t="s">
        <v>726</v>
      </c>
      <c r="D325" s="135">
        <v>2351341.1</v>
      </c>
      <c r="E325" s="142">
        <v>1591578</v>
      </c>
      <c r="F325" s="152">
        <f t="shared" si="4"/>
        <v>759763.10000000009</v>
      </c>
    </row>
    <row r="326" spans="1:6" ht="22.5" x14ac:dyDescent="0.2">
      <c r="A326" s="66" t="s">
        <v>706</v>
      </c>
      <c r="B326" s="67" t="s">
        <v>357</v>
      </c>
      <c r="C326" s="68" t="s">
        <v>727</v>
      </c>
      <c r="D326" s="135">
        <v>2351341.1</v>
      </c>
      <c r="E326" s="142">
        <v>1591578</v>
      </c>
      <c r="F326" s="152">
        <f t="shared" si="4"/>
        <v>759763.10000000009</v>
      </c>
    </row>
    <row r="327" spans="1:6" ht="22.5" x14ac:dyDescent="0.2">
      <c r="A327" s="66" t="s">
        <v>708</v>
      </c>
      <c r="B327" s="67" t="s">
        <v>357</v>
      </c>
      <c r="C327" s="68" t="s">
        <v>728</v>
      </c>
      <c r="D327" s="135">
        <v>1665500</v>
      </c>
      <c r="E327" s="142">
        <v>1591578</v>
      </c>
      <c r="F327" s="152">
        <f t="shared" si="4"/>
        <v>73922</v>
      </c>
    </row>
    <row r="328" spans="1:6" x14ac:dyDescent="0.2">
      <c r="A328" s="66" t="s">
        <v>710</v>
      </c>
      <c r="B328" s="67" t="s">
        <v>357</v>
      </c>
      <c r="C328" s="68" t="s">
        <v>729</v>
      </c>
      <c r="D328" s="135">
        <v>685841.1</v>
      </c>
      <c r="E328" s="142" t="s">
        <v>42</v>
      </c>
      <c r="F328" s="152">
        <f t="shared" si="4"/>
        <v>685841.1</v>
      </c>
    </row>
    <row r="329" spans="1:6" x14ac:dyDescent="0.2">
      <c r="A329" s="60" t="s">
        <v>730</v>
      </c>
      <c r="B329" s="61" t="s">
        <v>357</v>
      </c>
      <c r="C329" s="62" t="s">
        <v>731</v>
      </c>
      <c r="D329" s="132">
        <v>3106100</v>
      </c>
      <c r="E329" s="140">
        <v>1964000</v>
      </c>
      <c r="F329" s="151">
        <f t="shared" si="4"/>
        <v>1142100</v>
      </c>
    </row>
    <row r="330" spans="1:6" ht="22.5" x14ac:dyDescent="0.2">
      <c r="A330" s="66" t="s">
        <v>391</v>
      </c>
      <c r="B330" s="67" t="s">
        <v>357</v>
      </c>
      <c r="C330" s="68" t="s">
        <v>732</v>
      </c>
      <c r="D330" s="135">
        <v>1378900</v>
      </c>
      <c r="E330" s="142">
        <v>824000</v>
      </c>
      <c r="F330" s="152">
        <f t="shared" si="4"/>
        <v>554900</v>
      </c>
    </row>
    <row r="331" spans="1:6" x14ac:dyDescent="0.2">
      <c r="A331" s="66" t="s">
        <v>393</v>
      </c>
      <c r="B331" s="67" t="s">
        <v>357</v>
      </c>
      <c r="C331" s="68" t="s">
        <v>733</v>
      </c>
      <c r="D331" s="135">
        <v>1378900</v>
      </c>
      <c r="E331" s="142">
        <v>824000</v>
      </c>
      <c r="F331" s="152">
        <f t="shared" si="4"/>
        <v>554900</v>
      </c>
    </row>
    <row r="332" spans="1:6" ht="33.75" x14ac:dyDescent="0.2">
      <c r="A332" s="66" t="s">
        <v>395</v>
      </c>
      <c r="B332" s="67" t="s">
        <v>357</v>
      </c>
      <c r="C332" s="68" t="s">
        <v>734</v>
      </c>
      <c r="D332" s="135">
        <v>1378900</v>
      </c>
      <c r="E332" s="142">
        <v>824000</v>
      </c>
      <c r="F332" s="152">
        <f t="shared" si="4"/>
        <v>554900</v>
      </c>
    </row>
    <row r="333" spans="1:6" ht="22.5" x14ac:dyDescent="0.2">
      <c r="A333" s="66" t="s">
        <v>508</v>
      </c>
      <c r="B333" s="67" t="s">
        <v>357</v>
      </c>
      <c r="C333" s="68" t="s">
        <v>735</v>
      </c>
      <c r="D333" s="135">
        <v>1727200</v>
      </c>
      <c r="E333" s="142">
        <v>1140000</v>
      </c>
      <c r="F333" s="152">
        <f t="shared" si="4"/>
        <v>587200</v>
      </c>
    </row>
    <row r="334" spans="1:6" x14ac:dyDescent="0.2">
      <c r="A334" s="66" t="s">
        <v>510</v>
      </c>
      <c r="B334" s="67" t="s">
        <v>357</v>
      </c>
      <c r="C334" s="68" t="s">
        <v>736</v>
      </c>
      <c r="D334" s="135">
        <v>1727200</v>
      </c>
      <c r="E334" s="142">
        <v>1140000</v>
      </c>
      <c r="F334" s="152">
        <f t="shared" si="4"/>
        <v>587200</v>
      </c>
    </row>
    <row r="335" spans="1:6" x14ac:dyDescent="0.2">
      <c r="A335" s="66" t="s">
        <v>512</v>
      </c>
      <c r="B335" s="67" t="s">
        <v>357</v>
      </c>
      <c r="C335" s="68" t="s">
        <v>737</v>
      </c>
      <c r="D335" s="135">
        <v>1727200</v>
      </c>
      <c r="E335" s="142">
        <v>1140000</v>
      </c>
      <c r="F335" s="152">
        <f t="shared" si="4"/>
        <v>587200</v>
      </c>
    </row>
    <row r="336" spans="1:6" x14ac:dyDescent="0.2">
      <c r="A336" s="60" t="s">
        <v>738</v>
      </c>
      <c r="B336" s="61" t="s">
        <v>357</v>
      </c>
      <c r="C336" s="62" t="s">
        <v>739</v>
      </c>
      <c r="D336" s="132">
        <v>2418234.33</v>
      </c>
      <c r="E336" s="140">
        <v>1482763.1</v>
      </c>
      <c r="F336" s="151">
        <f t="shared" si="4"/>
        <v>935471.23</v>
      </c>
    </row>
    <row r="337" spans="1:6" ht="56.25" x14ac:dyDescent="0.2">
      <c r="A337" s="66" t="s">
        <v>361</v>
      </c>
      <c r="B337" s="67" t="s">
        <v>357</v>
      </c>
      <c r="C337" s="68" t="s">
        <v>740</v>
      </c>
      <c r="D337" s="135">
        <v>44.99</v>
      </c>
      <c r="E337" s="142" t="s">
        <v>42</v>
      </c>
      <c r="F337" s="152">
        <f t="shared" si="4"/>
        <v>44.99</v>
      </c>
    </row>
    <row r="338" spans="1:6" ht="22.5" x14ac:dyDescent="0.2">
      <c r="A338" s="66" t="s">
        <v>371</v>
      </c>
      <c r="B338" s="67" t="s">
        <v>357</v>
      </c>
      <c r="C338" s="68" t="s">
        <v>741</v>
      </c>
      <c r="D338" s="135">
        <v>44.99</v>
      </c>
      <c r="E338" s="142" t="s">
        <v>42</v>
      </c>
      <c r="F338" s="152">
        <f t="shared" si="4"/>
        <v>44.99</v>
      </c>
    </row>
    <row r="339" spans="1:6" ht="45" x14ac:dyDescent="0.2">
      <c r="A339" s="66" t="s">
        <v>480</v>
      </c>
      <c r="B339" s="67" t="s">
        <v>357</v>
      </c>
      <c r="C339" s="68" t="s">
        <v>742</v>
      </c>
      <c r="D339" s="135">
        <v>44.99</v>
      </c>
      <c r="E339" s="142" t="s">
        <v>42</v>
      </c>
      <c r="F339" s="152">
        <f t="shared" si="4"/>
        <v>44.99</v>
      </c>
    </row>
    <row r="340" spans="1:6" ht="22.5" x14ac:dyDescent="0.2">
      <c r="A340" s="66" t="s">
        <v>379</v>
      </c>
      <c r="B340" s="67" t="s">
        <v>357</v>
      </c>
      <c r="C340" s="68" t="s">
        <v>743</v>
      </c>
      <c r="D340" s="135">
        <v>1286632.3400000001</v>
      </c>
      <c r="E340" s="142">
        <v>541158.66</v>
      </c>
      <c r="F340" s="152">
        <f t="shared" si="4"/>
        <v>745473.68</v>
      </c>
    </row>
    <row r="341" spans="1:6" ht="22.5" x14ac:dyDescent="0.2">
      <c r="A341" s="66" t="s">
        <v>381</v>
      </c>
      <c r="B341" s="67" t="s">
        <v>357</v>
      </c>
      <c r="C341" s="68" t="s">
        <v>744</v>
      </c>
      <c r="D341" s="135">
        <v>1286632.3400000001</v>
      </c>
      <c r="E341" s="142">
        <v>541158.66</v>
      </c>
      <c r="F341" s="152">
        <f t="shared" si="4"/>
        <v>745473.68</v>
      </c>
    </row>
    <row r="342" spans="1:6" ht="22.5" x14ac:dyDescent="0.2">
      <c r="A342" s="66" t="s">
        <v>383</v>
      </c>
      <c r="B342" s="67" t="s">
        <v>357</v>
      </c>
      <c r="C342" s="68" t="s">
        <v>943</v>
      </c>
      <c r="D342" s="135">
        <v>94100</v>
      </c>
      <c r="E342" s="142" t="s">
        <v>42</v>
      </c>
      <c r="F342" s="152">
        <f t="shared" si="4"/>
        <v>94100</v>
      </c>
    </row>
    <row r="343" spans="1:6" x14ac:dyDescent="0.2">
      <c r="A343" s="66" t="s">
        <v>385</v>
      </c>
      <c r="B343" s="67" t="s">
        <v>357</v>
      </c>
      <c r="C343" s="68" t="s">
        <v>745</v>
      </c>
      <c r="D343" s="135">
        <v>1192532.3400000001</v>
      </c>
      <c r="E343" s="142">
        <v>541158.66</v>
      </c>
      <c r="F343" s="152">
        <f t="shared" si="4"/>
        <v>651373.68000000005</v>
      </c>
    </row>
    <row r="344" spans="1:6" x14ac:dyDescent="0.2">
      <c r="A344" s="66" t="s">
        <v>387</v>
      </c>
      <c r="B344" s="67" t="s">
        <v>357</v>
      </c>
      <c r="C344" s="68" t="s">
        <v>746</v>
      </c>
      <c r="D344" s="135">
        <v>636500</v>
      </c>
      <c r="E344" s="142">
        <v>446547.44</v>
      </c>
      <c r="F344" s="152">
        <f t="shared" si="4"/>
        <v>189952.56</v>
      </c>
    </row>
    <row r="345" spans="1:6" ht="22.5" x14ac:dyDescent="0.2">
      <c r="A345" s="66" t="s">
        <v>706</v>
      </c>
      <c r="B345" s="67" t="s">
        <v>357</v>
      </c>
      <c r="C345" s="68" t="s">
        <v>747</v>
      </c>
      <c r="D345" s="135">
        <v>290000</v>
      </c>
      <c r="E345" s="142">
        <v>242047.44</v>
      </c>
      <c r="F345" s="152">
        <f t="shared" si="4"/>
        <v>47952.56</v>
      </c>
    </row>
    <row r="346" spans="1:6" ht="22.5" x14ac:dyDescent="0.2">
      <c r="A346" s="66" t="s">
        <v>708</v>
      </c>
      <c r="B346" s="67" t="s">
        <v>357</v>
      </c>
      <c r="C346" s="68" t="s">
        <v>748</v>
      </c>
      <c r="D346" s="135">
        <v>290000</v>
      </c>
      <c r="E346" s="142">
        <v>242047.44</v>
      </c>
      <c r="F346" s="152">
        <f t="shared" si="4"/>
        <v>47952.56</v>
      </c>
    </row>
    <row r="347" spans="1:6" x14ac:dyDescent="0.2">
      <c r="A347" s="66" t="s">
        <v>389</v>
      </c>
      <c r="B347" s="67" t="s">
        <v>357</v>
      </c>
      <c r="C347" s="68" t="s">
        <v>749</v>
      </c>
      <c r="D347" s="135">
        <v>346500</v>
      </c>
      <c r="E347" s="142">
        <v>204500</v>
      </c>
      <c r="F347" s="152">
        <f t="shared" si="4"/>
        <v>142000</v>
      </c>
    </row>
    <row r="348" spans="1:6" ht="22.5" x14ac:dyDescent="0.2">
      <c r="A348" s="66" t="s">
        <v>508</v>
      </c>
      <c r="B348" s="67" t="s">
        <v>357</v>
      </c>
      <c r="C348" s="68" t="s">
        <v>750</v>
      </c>
      <c r="D348" s="135">
        <v>495057</v>
      </c>
      <c r="E348" s="142">
        <v>495057</v>
      </c>
      <c r="F348" s="152" t="str">
        <f t="shared" si="4"/>
        <v>-</v>
      </c>
    </row>
    <row r="349" spans="1:6" x14ac:dyDescent="0.2">
      <c r="A349" s="66" t="s">
        <v>510</v>
      </c>
      <c r="B349" s="67" t="s">
        <v>357</v>
      </c>
      <c r="C349" s="68" t="s">
        <v>751</v>
      </c>
      <c r="D349" s="135">
        <v>495057</v>
      </c>
      <c r="E349" s="142">
        <v>495057</v>
      </c>
      <c r="F349" s="152" t="str">
        <f t="shared" ref="F349:F379" si="5">IF(OR(D349="-",IF(E349="-",0,E349)&gt;=IF(D349="-",0,D349)),"-",IF(D349="-",0,D349)-IF(E349="-",0,E349))</f>
        <v>-</v>
      </c>
    </row>
    <row r="350" spans="1:6" x14ac:dyDescent="0.2">
      <c r="A350" s="66" t="s">
        <v>512</v>
      </c>
      <c r="B350" s="67" t="s">
        <v>357</v>
      </c>
      <c r="C350" s="68" t="s">
        <v>752</v>
      </c>
      <c r="D350" s="135">
        <v>495057</v>
      </c>
      <c r="E350" s="142">
        <v>495057</v>
      </c>
      <c r="F350" s="152" t="str">
        <f t="shared" si="5"/>
        <v>-</v>
      </c>
    </row>
    <row r="351" spans="1:6" x14ac:dyDescent="0.2">
      <c r="A351" s="60" t="s">
        <v>753</v>
      </c>
      <c r="B351" s="61" t="s">
        <v>357</v>
      </c>
      <c r="C351" s="62" t="s">
        <v>754</v>
      </c>
      <c r="D351" s="132">
        <v>1312800</v>
      </c>
      <c r="E351" s="140">
        <v>849292.2</v>
      </c>
      <c r="F351" s="151">
        <f t="shared" si="5"/>
        <v>463507.80000000005</v>
      </c>
    </row>
    <row r="352" spans="1:6" ht="56.25" x14ac:dyDescent="0.2">
      <c r="A352" s="66" t="s">
        <v>361</v>
      </c>
      <c r="B352" s="67" t="s">
        <v>357</v>
      </c>
      <c r="C352" s="68" t="s">
        <v>755</v>
      </c>
      <c r="D352" s="135">
        <v>679500</v>
      </c>
      <c r="E352" s="142">
        <v>564282.19999999995</v>
      </c>
      <c r="F352" s="152">
        <f t="shared" si="5"/>
        <v>115217.80000000005</v>
      </c>
    </row>
    <row r="353" spans="1:6" ht="22.5" x14ac:dyDescent="0.2">
      <c r="A353" s="66" t="s">
        <v>371</v>
      </c>
      <c r="B353" s="67" t="s">
        <v>357</v>
      </c>
      <c r="C353" s="68" t="s">
        <v>756</v>
      </c>
      <c r="D353" s="135">
        <v>679500</v>
      </c>
      <c r="E353" s="142">
        <v>564282.19999999995</v>
      </c>
      <c r="F353" s="152">
        <f t="shared" si="5"/>
        <v>115217.80000000005</v>
      </c>
    </row>
    <row r="354" spans="1:6" ht="33.75" x14ac:dyDescent="0.2">
      <c r="A354" s="66" t="s">
        <v>375</v>
      </c>
      <c r="B354" s="67" t="s">
        <v>357</v>
      </c>
      <c r="C354" s="68" t="s">
        <v>757</v>
      </c>
      <c r="D354" s="135">
        <v>20000</v>
      </c>
      <c r="E354" s="142" t="s">
        <v>42</v>
      </c>
      <c r="F354" s="152">
        <f t="shared" si="5"/>
        <v>20000</v>
      </c>
    </row>
    <row r="355" spans="1:6" ht="45" x14ac:dyDescent="0.2">
      <c r="A355" s="66" t="s">
        <v>480</v>
      </c>
      <c r="B355" s="67" t="s">
        <v>357</v>
      </c>
      <c r="C355" s="68" t="s">
        <v>758</v>
      </c>
      <c r="D355" s="135">
        <v>659500</v>
      </c>
      <c r="E355" s="142">
        <v>564282.19999999995</v>
      </c>
      <c r="F355" s="152">
        <f t="shared" si="5"/>
        <v>95217.800000000047</v>
      </c>
    </row>
    <row r="356" spans="1:6" ht="22.5" x14ac:dyDescent="0.2">
      <c r="A356" s="66" t="s">
        <v>379</v>
      </c>
      <c r="B356" s="67" t="s">
        <v>357</v>
      </c>
      <c r="C356" s="68" t="s">
        <v>759</v>
      </c>
      <c r="D356" s="135">
        <v>603300</v>
      </c>
      <c r="E356" s="142">
        <v>285010</v>
      </c>
      <c r="F356" s="152">
        <f t="shared" si="5"/>
        <v>318290</v>
      </c>
    </row>
    <row r="357" spans="1:6" ht="22.5" x14ac:dyDescent="0.2">
      <c r="A357" s="66" t="s">
        <v>381</v>
      </c>
      <c r="B357" s="67" t="s">
        <v>357</v>
      </c>
      <c r="C357" s="68" t="s">
        <v>760</v>
      </c>
      <c r="D357" s="135">
        <v>603300</v>
      </c>
      <c r="E357" s="142">
        <v>285010</v>
      </c>
      <c r="F357" s="152">
        <f t="shared" si="5"/>
        <v>318290</v>
      </c>
    </row>
    <row r="358" spans="1:6" x14ac:dyDescent="0.2">
      <c r="A358" s="66" t="s">
        <v>385</v>
      </c>
      <c r="B358" s="67" t="s">
        <v>357</v>
      </c>
      <c r="C358" s="68" t="s">
        <v>761</v>
      </c>
      <c r="D358" s="135">
        <v>603300</v>
      </c>
      <c r="E358" s="142">
        <v>285010</v>
      </c>
      <c r="F358" s="152">
        <f t="shared" si="5"/>
        <v>318290</v>
      </c>
    </row>
    <row r="359" spans="1:6" ht="22.5" x14ac:dyDescent="0.2">
      <c r="A359" s="66" t="s">
        <v>508</v>
      </c>
      <c r="B359" s="67" t="s">
        <v>357</v>
      </c>
      <c r="C359" s="68" t="s">
        <v>762</v>
      </c>
      <c r="D359" s="135">
        <v>30000</v>
      </c>
      <c r="E359" s="142" t="s">
        <v>42</v>
      </c>
      <c r="F359" s="152">
        <f t="shared" si="5"/>
        <v>30000</v>
      </c>
    </row>
    <row r="360" spans="1:6" ht="22.5" x14ac:dyDescent="0.2">
      <c r="A360" s="66" t="s">
        <v>673</v>
      </c>
      <c r="B360" s="67" t="s">
        <v>357</v>
      </c>
      <c r="C360" s="68" t="s">
        <v>763</v>
      </c>
      <c r="D360" s="135">
        <v>30000</v>
      </c>
      <c r="E360" s="142" t="s">
        <v>42</v>
      </c>
      <c r="F360" s="152">
        <f t="shared" si="5"/>
        <v>30000</v>
      </c>
    </row>
    <row r="361" spans="1:6" ht="67.5" x14ac:dyDescent="0.2">
      <c r="A361" s="66" t="s">
        <v>675</v>
      </c>
      <c r="B361" s="67" t="s">
        <v>357</v>
      </c>
      <c r="C361" s="68" t="s">
        <v>764</v>
      </c>
      <c r="D361" s="135">
        <v>30000</v>
      </c>
      <c r="E361" s="142" t="s">
        <v>42</v>
      </c>
      <c r="F361" s="152">
        <f t="shared" si="5"/>
        <v>30000</v>
      </c>
    </row>
    <row r="362" spans="1:6" x14ac:dyDescent="0.2">
      <c r="A362" s="60" t="s">
        <v>765</v>
      </c>
      <c r="B362" s="61" t="s">
        <v>357</v>
      </c>
      <c r="C362" s="62" t="s">
        <v>766</v>
      </c>
      <c r="D362" s="132">
        <v>633300</v>
      </c>
      <c r="E362" s="140">
        <v>285010</v>
      </c>
      <c r="F362" s="151">
        <f t="shared" si="5"/>
        <v>348290</v>
      </c>
    </row>
    <row r="363" spans="1:6" ht="22.5" x14ac:dyDescent="0.2">
      <c r="A363" s="66" t="s">
        <v>379</v>
      </c>
      <c r="B363" s="67" t="s">
        <v>357</v>
      </c>
      <c r="C363" s="68" t="s">
        <v>767</v>
      </c>
      <c r="D363" s="135">
        <v>603300</v>
      </c>
      <c r="E363" s="142">
        <v>285010</v>
      </c>
      <c r="F363" s="152">
        <f t="shared" si="5"/>
        <v>318290</v>
      </c>
    </row>
    <row r="364" spans="1:6" ht="22.5" x14ac:dyDescent="0.2">
      <c r="A364" s="66" t="s">
        <v>381</v>
      </c>
      <c r="B364" s="67" t="s">
        <v>357</v>
      </c>
      <c r="C364" s="68" t="s">
        <v>768</v>
      </c>
      <c r="D364" s="135">
        <v>603300</v>
      </c>
      <c r="E364" s="142">
        <v>285010</v>
      </c>
      <c r="F364" s="152">
        <f t="shared" si="5"/>
        <v>318290</v>
      </c>
    </row>
    <row r="365" spans="1:6" x14ac:dyDescent="0.2">
      <c r="A365" s="66" t="s">
        <v>385</v>
      </c>
      <c r="B365" s="67" t="s">
        <v>357</v>
      </c>
      <c r="C365" s="68" t="s">
        <v>769</v>
      </c>
      <c r="D365" s="135">
        <v>603300</v>
      </c>
      <c r="E365" s="142">
        <v>285010</v>
      </c>
      <c r="F365" s="152">
        <f t="shared" si="5"/>
        <v>318290</v>
      </c>
    </row>
    <row r="366" spans="1:6" ht="22.5" x14ac:dyDescent="0.2">
      <c r="A366" s="66" t="s">
        <v>508</v>
      </c>
      <c r="B366" s="67" t="s">
        <v>357</v>
      </c>
      <c r="C366" s="68" t="s">
        <v>770</v>
      </c>
      <c r="D366" s="135">
        <v>30000</v>
      </c>
      <c r="E366" s="142" t="s">
        <v>42</v>
      </c>
      <c r="F366" s="152">
        <f t="shared" si="5"/>
        <v>30000</v>
      </c>
    </row>
    <row r="367" spans="1:6" ht="22.5" x14ac:dyDescent="0.2">
      <c r="A367" s="66" t="s">
        <v>673</v>
      </c>
      <c r="B367" s="67" t="s">
        <v>357</v>
      </c>
      <c r="C367" s="68" t="s">
        <v>771</v>
      </c>
      <c r="D367" s="135">
        <v>30000</v>
      </c>
      <c r="E367" s="142" t="s">
        <v>42</v>
      </c>
      <c r="F367" s="152">
        <f t="shared" si="5"/>
        <v>30000</v>
      </c>
    </row>
    <row r="368" spans="1:6" ht="67.5" x14ac:dyDescent="0.2">
      <c r="A368" s="66" t="s">
        <v>675</v>
      </c>
      <c r="B368" s="67" t="s">
        <v>357</v>
      </c>
      <c r="C368" s="68" t="s">
        <v>772</v>
      </c>
      <c r="D368" s="135">
        <v>30000</v>
      </c>
      <c r="E368" s="142" t="s">
        <v>42</v>
      </c>
      <c r="F368" s="152">
        <f t="shared" si="5"/>
        <v>30000</v>
      </c>
    </row>
    <row r="369" spans="1:8" ht="22.5" x14ac:dyDescent="0.2">
      <c r="A369" s="60" t="s">
        <v>773</v>
      </c>
      <c r="B369" s="61" t="s">
        <v>357</v>
      </c>
      <c r="C369" s="62" t="s">
        <v>774</v>
      </c>
      <c r="D369" s="132">
        <v>679500</v>
      </c>
      <c r="E369" s="140">
        <v>564282.19999999995</v>
      </c>
      <c r="F369" s="151">
        <f t="shared" si="5"/>
        <v>115217.80000000005</v>
      </c>
    </row>
    <row r="370" spans="1:8" ht="56.25" x14ac:dyDescent="0.2">
      <c r="A370" s="66" t="s">
        <v>361</v>
      </c>
      <c r="B370" s="67" t="s">
        <v>357</v>
      </c>
      <c r="C370" s="68" t="s">
        <v>775</v>
      </c>
      <c r="D370" s="135">
        <v>679500</v>
      </c>
      <c r="E370" s="142">
        <v>564282.19999999995</v>
      </c>
      <c r="F370" s="152">
        <f t="shared" si="5"/>
        <v>115217.80000000005</v>
      </c>
    </row>
    <row r="371" spans="1:8" ht="22.5" x14ac:dyDescent="0.2">
      <c r="A371" s="66" t="s">
        <v>371</v>
      </c>
      <c r="B371" s="67" t="s">
        <v>357</v>
      </c>
      <c r="C371" s="68" t="s">
        <v>776</v>
      </c>
      <c r="D371" s="135">
        <v>679500</v>
      </c>
      <c r="E371" s="142">
        <v>564282.19999999995</v>
      </c>
      <c r="F371" s="152">
        <f t="shared" si="5"/>
        <v>115217.80000000005</v>
      </c>
    </row>
    <row r="372" spans="1:8" ht="33.75" x14ac:dyDescent="0.2">
      <c r="A372" s="66" t="s">
        <v>375</v>
      </c>
      <c r="B372" s="67" t="s">
        <v>357</v>
      </c>
      <c r="C372" s="68" t="s">
        <v>777</v>
      </c>
      <c r="D372" s="135">
        <v>20000</v>
      </c>
      <c r="E372" s="142" t="s">
        <v>42</v>
      </c>
      <c r="F372" s="152">
        <f t="shared" si="5"/>
        <v>20000</v>
      </c>
    </row>
    <row r="373" spans="1:8" ht="45" x14ac:dyDescent="0.2">
      <c r="A373" s="5" t="s">
        <v>480</v>
      </c>
      <c r="B373" s="129" t="s">
        <v>357</v>
      </c>
      <c r="C373" s="4" t="s">
        <v>948</v>
      </c>
      <c r="D373" s="11">
        <v>659500</v>
      </c>
      <c r="E373" s="143">
        <v>564282.19999999995</v>
      </c>
      <c r="F373" s="152">
        <f t="shared" si="5"/>
        <v>95217.800000000047</v>
      </c>
    </row>
    <row r="374" spans="1:8" ht="22.5" x14ac:dyDescent="0.2">
      <c r="A374" s="60" t="s">
        <v>778</v>
      </c>
      <c r="B374" s="61" t="s">
        <v>357</v>
      </c>
      <c r="C374" s="62" t="s">
        <v>779</v>
      </c>
      <c r="D374" s="132">
        <v>3134200</v>
      </c>
      <c r="E374" s="140">
        <v>2825973.6</v>
      </c>
      <c r="F374" s="151">
        <f t="shared" si="5"/>
        <v>308226.39999999991</v>
      </c>
    </row>
    <row r="375" spans="1:8" x14ac:dyDescent="0.2">
      <c r="A375" s="66" t="s">
        <v>780</v>
      </c>
      <c r="B375" s="67" t="s">
        <v>357</v>
      </c>
      <c r="C375" s="68" t="s">
        <v>781</v>
      </c>
      <c r="D375" s="135">
        <v>3134200</v>
      </c>
      <c r="E375" s="142">
        <v>2825973.6</v>
      </c>
      <c r="F375" s="152">
        <f t="shared" si="5"/>
        <v>308226.39999999991</v>
      </c>
      <c r="H375" s="76"/>
    </row>
    <row r="376" spans="1:8" x14ac:dyDescent="0.2">
      <c r="A376" s="66" t="s">
        <v>782</v>
      </c>
      <c r="B376" s="67" t="s">
        <v>357</v>
      </c>
      <c r="C376" s="68" t="s">
        <v>783</v>
      </c>
      <c r="D376" s="135">
        <v>3134200</v>
      </c>
      <c r="E376" s="142">
        <v>2825973.6</v>
      </c>
      <c r="F376" s="152">
        <f t="shared" si="5"/>
        <v>308226.39999999991</v>
      </c>
    </row>
    <row r="377" spans="1:8" ht="22.5" x14ac:dyDescent="0.2">
      <c r="A377" s="60" t="s">
        <v>784</v>
      </c>
      <c r="B377" s="61" t="s">
        <v>357</v>
      </c>
      <c r="C377" s="62" t="s">
        <v>785</v>
      </c>
      <c r="D377" s="132">
        <v>3134200</v>
      </c>
      <c r="E377" s="140">
        <v>2825973.6</v>
      </c>
      <c r="F377" s="151">
        <f t="shared" si="5"/>
        <v>308226.39999999991</v>
      </c>
    </row>
    <row r="378" spans="1:8" x14ac:dyDescent="0.2">
      <c r="A378" s="66" t="s">
        <v>780</v>
      </c>
      <c r="B378" s="67" t="s">
        <v>357</v>
      </c>
      <c r="C378" s="68" t="s">
        <v>786</v>
      </c>
      <c r="D378" s="135">
        <v>3134200</v>
      </c>
      <c r="E378" s="142">
        <v>2825973.6</v>
      </c>
      <c r="F378" s="152">
        <f t="shared" si="5"/>
        <v>308226.39999999991</v>
      </c>
    </row>
    <row r="379" spans="1:8" x14ac:dyDescent="0.2">
      <c r="A379" s="66" t="s">
        <v>782</v>
      </c>
      <c r="B379" s="67" t="s">
        <v>357</v>
      </c>
      <c r="C379" s="68" t="s">
        <v>787</v>
      </c>
      <c r="D379" s="135">
        <v>3134200</v>
      </c>
      <c r="E379" s="142">
        <v>2825973.6</v>
      </c>
      <c r="F379" s="152">
        <f t="shared" si="5"/>
        <v>308226.39999999991</v>
      </c>
    </row>
    <row r="380" spans="1:8" ht="9" customHeight="1" x14ac:dyDescent="0.2">
      <c r="A380" s="70"/>
      <c r="B380" s="71"/>
      <c r="C380" s="72"/>
      <c r="D380" s="136"/>
      <c r="E380" s="71"/>
      <c r="F380" s="71"/>
    </row>
    <row r="381" spans="1:8" ht="13.5" customHeight="1" x14ac:dyDescent="0.2">
      <c r="A381" s="73" t="s">
        <v>788</v>
      </c>
      <c r="B381" s="74" t="s">
        <v>789</v>
      </c>
      <c r="C381" s="75" t="s">
        <v>358</v>
      </c>
      <c r="D381" s="153">
        <v>-8528999</v>
      </c>
      <c r="E381" s="153">
        <v>-966146.41</v>
      </c>
      <c r="F381" s="137" t="s">
        <v>790</v>
      </c>
    </row>
    <row r="386" spans="4:5" ht="12.75" customHeight="1" x14ac:dyDescent="0.2">
      <c r="D386" s="76"/>
      <c r="E386" s="76"/>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78740157480314965" right="0.78740157480314965" top="0.78740157480314965" bottom="0.39370078740157483" header="0.51181102362204722" footer="0.51181102362204722"/>
  <pageSetup paperSize="9" scale="73"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tabSelected="1" zoomScaleNormal="100" workbookViewId="0">
      <selection activeCell="C35" sqref="C35"/>
    </sheetView>
  </sheetViews>
  <sheetFormatPr defaultRowHeight="12.75" customHeight="1" x14ac:dyDescent="0.2"/>
  <cols>
    <col min="1" max="1" width="39.85546875" style="17" customWidth="1"/>
    <col min="2" max="2" width="5.5703125" style="17" customWidth="1"/>
    <col min="3" max="3" width="21.7109375" style="17" customWidth="1"/>
    <col min="4" max="4" width="15.5703125" style="17" customWidth="1"/>
    <col min="5" max="5" width="16.5703125" style="17" customWidth="1"/>
    <col min="6" max="6" width="15.140625" style="17" customWidth="1"/>
    <col min="7" max="7" width="13.42578125" style="17" bestFit="1" customWidth="1"/>
    <col min="8" max="9" width="9.140625" style="17"/>
    <col min="10" max="10" width="32.7109375" style="17" customWidth="1"/>
    <col min="11" max="11" width="14.42578125" style="17" customWidth="1"/>
    <col min="12" max="12" width="12.140625" style="17" customWidth="1"/>
    <col min="13" max="13" width="11.42578125" style="17" customWidth="1"/>
    <col min="14" max="16384" width="9.140625" style="17"/>
  </cols>
  <sheetData>
    <row r="1" spans="1:13" ht="11.1" customHeight="1" x14ac:dyDescent="0.2">
      <c r="A1" s="196" t="s">
        <v>791</v>
      </c>
      <c r="B1" s="196"/>
      <c r="C1" s="196"/>
      <c r="D1" s="196"/>
      <c r="E1" s="196"/>
      <c r="F1" s="196"/>
    </row>
    <row r="2" spans="1:13" ht="13.15" customHeight="1" x14ac:dyDescent="0.25">
      <c r="A2" s="186" t="s">
        <v>792</v>
      </c>
      <c r="B2" s="186"/>
      <c r="C2" s="186"/>
      <c r="D2" s="186"/>
      <c r="E2" s="186"/>
      <c r="F2" s="186"/>
    </row>
    <row r="3" spans="1:13" ht="9" customHeight="1" x14ac:dyDescent="0.2">
      <c r="A3" s="18"/>
      <c r="B3" s="77"/>
      <c r="C3" s="52"/>
      <c r="D3" s="21"/>
      <c r="E3" s="21"/>
      <c r="F3" s="52"/>
    </row>
    <row r="4" spans="1:13" ht="13.9" customHeight="1" thickBot="1" x14ac:dyDescent="0.25">
      <c r="A4" s="78">
        <v>1</v>
      </c>
      <c r="B4" s="79">
        <v>2</v>
      </c>
      <c r="C4" s="80">
        <v>3</v>
      </c>
      <c r="D4" s="81" t="s">
        <v>26</v>
      </c>
      <c r="E4" s="82" t="s">
        <v>27</v>
      </c>
      <c r="F4" s="83" t="s">
        <v>28</v>
      </c>
    </row>
    <row r="5" spans="1:13" ht="4.9000000000000004" customHeight="1" x14ac:dyDescent="0.2">
      <c r="A5" s="197" t="s">
        <v>20</v>
      </c>
      <c r="B5" s="200" t="s">
        <v>21</v>
      </c>
      <c r="C5" s="203" t="s">
        <v>793</v>
      </c>
      <c r="D5" s="206" t="s">
        <v>23</v>
      </c>
      <c r="E5" s="206" t="s">
        <v>24</v>
      </c>
      <c r="F5" s="209" t="s">
        <v>25</v>
      </c>
    </row>
    <row r="6" spans="1:13" ht="6" customHeight="1" x14ac:dyDescent="0.2">
      <c r="A6" s="198"/>
      <c r="B6" s="201"/>
      <c r="C6" s="204"/>
      <c r="D6" s="207"/>
      <c r="E6" s="207"/>
      <c r="F6" s="210"/>
    </row>
    <row r="7" spans="1:13" ht="4.9000000000000004" customHeight="1" x14ac:dyDescent="0.2">
      <c r="A7" s="198"/>
      <c r="B7" s="201"/>
      <c r="C7" s="204"/>
      <c r="D7" s="207"/>
      <c r="E7" s="207"/>
      <c r="F7" s="210"/>
    </row>
    <row r="8" spans="1:13" ht="6" customHeight="1" x14ac:dyDescent="0.2">
      <c r="A8" s="198"/>
      <c r="B8" s="201"/>
      <c r="C8" s="204"/>
      <c r="D8" s="207"/>
      <c r="E8" s="207"/>
      <c r="F8" s="210"/>
    </row>
    <row r="9" spans="1:13" ht="6" customHeight="1" x14ac:dyDescent="0.2">
      <c r="A9" s="198"/>
      <c r="B9" s="201"/>
      <c r="C9" s="204"/>
      <c r="D9" s="207"/>
      <c r="E9" s="207"/>
      <c r="F9" s="210"/>
    </row>
    <row r="10" spans="1:13" ht="18" customHeight="1" x14ac:dyDescent="0.2">
      <c r="A10" s="198"/>
      <c r="B10" s="201"/>
      <c r="C10" s="204"/>
      <c r="D10" s="207"/>
      <c r="E10" s="207"/>
      <c r="F10" s="210"/>
    </row>
    <row r="11" spans="1:13" ht="13.5" customHeight="1" x14ac:dyDescent="0.2">
      <c r="A11" s="199"/>
      <c r="B11" s="202"/>
      <c r="C11" s="205"/>
      <c r="D11" s="208"/>
      <c r="E11" s="208"/>
      <c r="F11" s="211"/>
    </row>
    <row r="12" spans="1:13" ht="13.5" thickBot="1" x14ac:dyDescent="0.25">
      <c r="A12" s="84">
        <v>1</v>
      </c>
      <c r="B12" s="85">
        <v>2</v>
      </c>
      <c r="C12" s="86">
        <v>3</v>
      </c>
      <c r="D12" s="87" t="s">
        <v>26</v>
      </c>
      <c r="E12" s="88" t="s">
        <v>27</v>
      </c>
      <c r="F12" s="89" t="s">
        <v>28</v>
      </c>
    </row>
    <row r="13" spans="1:13" ht="22.5" x14ac:dyDescent="0.2">
      <c r="A13" s="90" t="s">
        <v>794</v>
      </c>
      <c r="B13" s="91" t="s">
        <v>795</v>
      </c>
      <c r="C13" s="92" t="s">
        <v>852</v>
      </c>
      <c r="D13" s="154">
        <f>D15+D24</f>
        <v>8528999</v>
      </c>
      <c r="E13" s="155">
        <v>966146.41</v>
      </c>
      <c r="F13" s="156">
        <f>D13-E13</f>
        <v>7562852.5899999999</v>
      </c>
      <c r="G13" s="76"/>
      <c r="J13" s="93"/>
      <c r="K13" s="93"/>
      <c r="L13" s="93"/>
      <c r="M13" s="93"/>
    </row>
    <row r="14" spans="1:13" x14ac:dyDescent="0.2">
      <c r="A14" s="94" t="s">
        <v>853</v>
      </c>
      <c r="B14" s="95"/>
      <c r="C14" s="96"/>
      <c r="D14" s="96"/>
      <c r="E14" s="97"/>
      <c r="F14" s="212">
        <f>D15-E15</f>
        <v>4300000</v>
      </c>
      <c r="J14" s="93"/>
      <c r="K14" s="93"/>
      <c r="L14" s="93"/>
      <c r="M14" s="93"/>
    </row>
    <row r="15" spans="1:13" ht="22.5" x14ac:dyDescent="0.2">
      <c r="A15" s="98" t="s">
        <v>796</v>
      </c>
      <c r="B15" s="99" t="s">
        <v>797</v>
      </c>
      <c r="C15" s="100" t="s">
        <v>852</v>
      </c>
      <c r="D15" s="157">
        <f>D17</f>
        <v>1560999</v>
      </c>
      <c r="E15" s="157">
        <f>E17</f>
        <v>-2739001</v>
      </c>
      <c r="F15" s="213"/>
      <c r="J15" s="93"/>
      <c r="K15" s="93"/>
      <c r="L15" s="93"/>
      <c r="M15" s="93"/>
    </row>
    <row r="16" spans="1:13" x14ac:dyDescent="0.2">
      <c r="A16" s="101" t="s">
        <v>798</v>
      </c>
      <c r="B16" s="102"/>
      <c r="C16" s="103"/>
      <c r="D16" s="103"/>
      <c r="E16" s="138"/>
      <c r="F16" s="194">
        <f>D17-E17</f>
        <v>4300000</v>
      </c>
      <c r="J16" s="104"/>
      <c r="K16" s="105"/>
      <c r="L16" s="105"/>
      <c r="M16" s="105"/>
    </row>
    <row r="17" spans="1:13" ht="22.5" x14ac:dyDescent="0.2">
      <c r="A17" s="1" t="s">
        <v>854</v>
      </c>
      <c r="B17" s="106" t="s">
        <v>797</v>
      </c>
      <c r="C17" s="107" t="s">
        <v>855</v>
      </c>
      <c r="D17" s="158">
        <f>D18+D20</f>
        <v>1560999</v>
      </c>
      <c r="E17" s="159">
        <f>E18+E20</f>
        <v>-2739001</v>
      </c>
      <c r="F17" s="195"/>
      <c r="J17" s="104"/>
      <c r="K17" s="105"/>
      <c r="L17" s="105"/>
      <c r="M17" s="105"/>
    </row>
    <row r="18" spans="1:13" ht="22.5" x14ac:dyDescent="0.2">
      <c r="A18" s="2" t="s">
        <v>856</v>
      </c>
      <c r="B18" s="108" t="s">
        <v>797</v>
      </c>
      <c r="C18" s="109" t="s">
        <v>857</v>
      </c>
      <c r="D18" s="158">
        <v>22460000</v>
      </c>
      <c r="E18" s="159">
        <f>E19</f>
        <v>18160000</v>
      </c>
      <c r="F18" s="110">
        <f>D18-E18</f>
        <v>4300000</v>
      </c>
      <c r="J18" s="111"/>
      <c r="K18" s="112"/>
      <c r="L18" s="112"/>
      <c r="M18" s="112"/>
    </row>
    <row r="19" spans="1:13" ht="33.75" x14ac:dyDescent="0.2">
      <c r="A19" s="2" t="s">
        <v>858</v>
      </c>
      <c r="B19" s="108" t="s">
        <v>797</v>
      </c>
      <c r="C19" s="109" t="s">
        <v>859</v>
      </c>
      <c r="D19" s="158">
        <v>22460000</v>
      </c>
      <c r="E19" s="159">
        <v>18160000</v>
      </c>
      <c r="F19" s="110">
        <f>D19-E19</f>
        <v>4300000</v>
      </c>
      <c r="J19" s="111"/>
      <c r="K19" s="112"/>
      <c r="L19" s="112"/>
      <c r="M19" s="112"/>
    </row>
    <row r="20" spans="1:13" ht="33.75" x14ac:dyDescent="0.2">
      <c r="A20" s="2" t="s">
        <v>860</v>
      </c>
      <c r="B20" s="108" t="s">
        <v>797</v>
      </c>
      <c r="C20" s="109" t="s">
        <v>861</v>
      </c>
      <c r="D20" s="158">
        <f>D21</f>
        <v>-20899001</v>
      </c>
      <c r="E20" s="159">
        <f>E21</f>
        <v>-20899001</v>
      </c>
      <c r="F20" s="110">
        <f>D20-E20</f>
        <v>0</v>
      </c>
      <c r="J20" s="111"/>
      <c r="K20" s="112"/>
      <c r="L20" s="112"/>
      <c r="M20" s="112"/>
    </row>
    <row r="21" spans="1:13" ht="33.75" x14ac:dyDescent="0.2">
      <c r="A21" s="2" t="s">
        <v>862</v>
      </c>
      <c r="B21" s="108" t="s">
        <v>797</v>
      </c>
      <c r="C21" s="109" t="s">
        <v>863</v>
      </c>
      <c r="D21" s="158">
        <v>-20899001</v>
      </c>
      <c r="E21" s="159">
        <v>-20899001</v>
      </c>
      <c r="F21" s="110">
        <f>D21-E21</f>
        <v>0</v>
      </c>
      <c r="J21" s="111" t="s">
        <v>864</v>
      </c>
      <c r="K21" s="112"/>
      <c r="L21" s="112"/>
      <c r="M21" s="112"/>
    </row>
    <row r="22" spans="1:13" ht="22.5" x14ac:dyDescent="0.2">
      <c r="A22" s="3" t="s">
        <v>799</v>
      </c>
      <c r="B22" s="113" t="s">
        <v>800</v>
      </c>
      <c r="C22" s="114" t="s">
        <v>852</v>
      </c>
      <c r="D22" s="115" t="s">
        <v>42</v>
      </c>
      <c r="E22" s="116" t="s">
        <v>42</v>
      </c>
      <c r="F22" s="130" t="s">
        <v>42</v>
      </c>
      <c r="J22" s="111"/>
      <c r="K22" s="112"/>
      <c r="L22" s="112"/>
      <c r="M22" s="112"/>
    </row>
    <row r="23" spans="1:13" x14ac:dyDescent="0.2">
      <c r="A23" s="2" t="s">
        <v>798</v>
      </c>
      <c r="B23" s="117"/>
      <c r="C23" s="118" t="s">
        <v>822</v>
      </c>
      <c r="D23" s="118" t="s">
        <v>822</v>
      </c>
      <c r="E23" s="118" t="s">
        <v>822</v>
      </c>
      <c r="F23" s="119" t="s">
        <v>822</v>
      </c>
      <c r="J23" s="104"/>
      <c r="K23" s="105"/>
      <c r="L23" s="105"/>
      <c r="M23" s="105"/>
    </row>
    <row r="24" spans="1:13" x14ac:dyDescent="0.2">
      <c r="A24" s="98" t="s">
        <v>865</v>
      </c>
      <c r="B24" s="99" t="s">
        <v>801</v>
      </c>
      <c r="C24" s="107" t="s">
        <v>866</v>
      </c>
      <c r="D24" s="157">
        <f>D25</f>
        <v>6968000</v>
      </c>
      <c r="E24" s="160">
        <f>E25</f>
        <v>3705147.4100000858</v>
      </c>
      <c r="F24" s="161">
        <f>D25-E25</f>
        <v>3262852.5899999142</v>
      </c>
      <c r="J24" s="104"/>
      <c r="K24" s="105"/>
      <c r="L24" s="105"/>
      <c r="M24" s="105"/>
    </row>
    <row r="25" spans="1:13" ht="22.5" x14ac:dyDescent="0.2">
      <c r="A25" s="1" t="s">
        <v>867</v>
      </c>
      <c r="B25" s="106" t="s">
        <v>801</v>
      </c>
      <c r="C25" s="107" t="s">
        <v>866</v>
      </c>
      <c r="D25" s="158">
        <f>D26+D30</f>
        <v>6968000</v>
      </c>
      <c r="E25" s="159">
        <f>E26+E30</f>
        <v>3705147.4100000858</v>
      </c>
      <c r="F25" s="110">
        <f>D25-E25</f>
        <v>3262852.5899999142</v>
      </c>
      <c r="G25" s="76"/>
      <c r="J25" s="111"/>
      <c r="K25" s="112"/>
      <c r="L25" s="112"/>
      <c r="M25" s="112"/>
    </row>
    <row r="26" spans="1:13" x14ac:dyDescent="0.2">
      <c r="A26" s="98" t="s">
        <v>802</v>
      </c>
      <c r="B26" s="99" t="s">
        <v>803</v>
      </c>
      <c r="C26" s="107" t="s">
        <v>868</v>
      </c>
      <c r="D26" s="157">
        <f>D27</f>
        <v>-634262703.85000002</v>
      </c>
      <c r="E26" s="160">
        <f>E27</f>
        <v>-579511969.33999991</v>
      </c>
      <c r="F26" s="120" t="s">
        <v>790</v>
      </c>
      <c r="J26" s="104"/>
      <c r="K26" s="105"/>
      <c r="L26" s="105"/>
      <c r="M26" s="105"/>
    </row>
    <row r="27" spans="1:13" ht="12.75" customHeight="1" x14ac:dyDescent="0.2">
      <c r="A27" s="2" t="s">
        <v>869</v>
      </c>
      <c r="B27" s="108" t="s">
        <v>803</v>
      </c>
      <c r="C27" s="109" t="s">
        <v>870</v>
      </c>
      <c r="D27" s="162">
        <v>-634262703.85000002</v>
      </c>
      <c r="E27" s="163">
        <f>-578506288.92-9680.42-996000</f>
        <v>-579511969.33999991</v>
      </c>
      <c r="F27" s="121" t="s">
        <v>790</v>
      </c>
      <c r="J27" s="104"/>
      <c r="K27" s="105"/>
      <c r="L27" s="105"/>
      <c r="M27" s="105"/>
    </row>
    <row r="28" spans="1:13" ht="12.75" customHeight="1" x14ac:dyDescent="0.2">
      <c r="A28" s="2" t="s">
        <v>871</v>
      </c>
      <c r="B28" s="108" t="s">
        <v>803</v>
      </c>
      <c r="C28" s="109" t="s">
        <v>872</v>
      </c>
      <c r="D28" s="162">
        <f>D27</f>
        <v>-634262703.85000002</v>
      </c>
      <c r="E28" s="163">
        <f>E27</f>
        <v>-579511969.33999991</v>
      </c>
      <c r="F28" s="121" t="s">
        <v>790</v>
      </c>
      <c r="J28" s="93"/>
      <c r="K28" s="93"/>
      <c r="L28" s="93"/>
      <c r="M28" s="93"/>
    </row>
    <row r="29" spans="1:13" ht="12.75" customHeight="1" x14ac:dyDescent="0.2">
      <c r="A29" s="2" t="s">
        <v>873</v>
      </c>
      <c r="B29" s="108" t="s">
        <v>803</v>
      </c>
      <c r="C29" s="109" t="s">
        <v>874</v>
      </c>
      <c r="D29" s="162">
        <f>D28</f>
        <v>-634262703.85000002</v>
      </c>
      <c r="E29" s="163">
        <f>E28</f>
        <v>-579511969.33999991</v>
      </c>
      <c r="F29" s="121" t="s">
        <v>790</v>
      </c>
    </row>
    <row r="30" spans="1:13" x14ac:dyDescent="0.2">
      <c r="A30" s="98" t="s">
        <v>804</v>
      </c>
      <c r="B30" s="99" t="s">
        <v>805</v>
      </c>
      <c r="C30" s="109" t="s">
        <v>875</v>
      </c>
      <c r="D30" s="157">
        <f>D31</f>
        <v>641230703.85000002</v>
      </c>
      <c r="E30" s="160">
        <f>E31</f>
        <v>583217116.75</v>
      </c>
      <c r="F30" s="120" t="s">
        <v>790</v>
      </c>
    </row>
    <row r="31" spans="1:13" ht="12.75" customHeight="1" x14ac:dyDescent="0.2">
      <c r="A31" s="2" t="s">
        <v>876</v>
      </c>
      <c r="B31" s="108" t="s">
        <v>805</v>
      </c>
      <c r="C31" s="109" t="s">
        <v>877</v>
      </c>
      <c r="D31" s="162">
        <v>641230703.85000002</v>
      </c>
      <c r="E31" s="163">
        <f>583207436.33+9680.42</f>
        <v>583217116.75</v>
      </c>
      <c r="F31" s="121" t="s">
        <v>790</v>
      </c>
    </row>
    <row r="32" spans="1:13" ht="12.75" customHeight="1" x14ac:dyDescent="0.2">
      <c r="A32" s="2" t="s">
        <v>878</v>
      </c>
      <c r="B32" s="108" t="s">
        <v>805</v>
      </c>
      <c r="C32" s="109" t="s">
        <v>879</v>
      </c>
      <c r="D32" s="162">
        <f>D31</f>
        <v>641230703.85000002</v>
      </c>
      <c r="E32" s="163">
        <f>E31</f>
        <v>583217116.75</v>
      </c>
      <c r="F32" s="121" t="s">
        <v>790</v>
      </c>
    </row>
    <row r="33" spans="1:6" ht="12.75" customHeight="1" thickBot="1" x14ac:dyDescent="0.25">
      <c r="A33" s="122" t="s">
        <v>880</v>
      </c>
      <c r="B33" s="123" t="s">
        <v>805</v>
      </c>
      <c r="C33" s="124" t="s">
        <v>881</v>
      </c>
      <c r="D33" s="164">
        <f>D32</f>
        <v>641230703.85000002</v>
      </c>
      <c r="E33" s="165">
        <f>E32</f>
        <v>583217116.75</v>
      </c>
      <c r="F33" s="125" t="s">
        <v>790</v>
      </c>
    </row>
    <row r="34" spans="1:6" x14ac:dyDescent="0.2">
      <c r="F34" s="105"/>
    </row>
    <row r="36" spans="1:6" x14ac:dyDescent="0.2">
      <c r="A36" s="126" t="s">
        <v>882</v>
      </c>
      <c r="C36" s="127"/>
      <c r="E36" s="14" t="s">
        <v>883</v>
      </c>
    </row>
    <row r="37" spans="1:6" x14ac:dyDescent="0.2">
      <c r="C37" s="145" t="s">
        <v>884</v>
      </c>
      <c r="E37" s="17" t="s">
        <v>885</v>
      </c>
    </row>
    <row r="38" spans="1:6" x14ac:dyDescent="0.2">
      <c r="C38" s="145"/>
    </row>
    <row r="39" spans="1:6" x14ac:dyDescent="0.2">
      <c r="A39" s="146" t="s">
        <v>957</v>
      </c>
    </row>
    <row r="40" spans="1:6" x14ac:dyDescent="0.2">
      <c r="A40" s="17" t="s">
        <v>886</v>
      </c>
      <c r="C40" s="127"/>
      <c r="E40" s="14" t="s">
        <v>958</v>
      </c>
    </row>
    <row r="41" spans="1:6" x14ac:dyDescent="0.2">
      <c r="C41" s="145" t="s">
        <v>884</v>
      </c>
      <c r="E41" s="17" t="s">
        <v>885</v>
      </c>
    </row>
    <row r="43" spans="1:6" x14ac:dyDescent="0.2">
      <c r="A43" s="17" t="s">
        <v>887</v>
      </c>
      <c r="C43" s="127"/>
      <c r="E43" s="128" t="s">
        <v>923</v>
      </c>
    </row>
    <row r="44" spans="1:6" x14ac:dyDescent="0.2">
      <c r="C44" s="145" t="s">
        <v>884</v>
      </c>
      <c r="E44" s="17" t="s">
        <v>885</v>
      </c>
    </row>
    <row r="47" spans="1:6" x14ac:dyDescent="0.2">
      <c r="A47" s="139" t="s">
        <v>977</v>
      </c>
    </row>
  </sheetData>
  <mergeCells count="10">
    <mergeCell ref="F16:F17"/>
    <mergeCell ref="A2:F2"/>
    <mergeCell ref="A1:F1"/>
    <mergeCell ref="A5:A11"/>
    <mergeCell ref="B5:B11"/>
    <mergeCell ref="C5:C11"/>
    <mergeCell ref="D5:D11"/>
    <mergeCell ref="E5:E11"/>
    <mergeCell ref="F5:F11"/>
    <mergeCell ref="F14:F15"/>
  </mergeCells>
  <conditionalFormatting sqref="F34">
    <cfRule type="cellIs" dxfId="30" priority="21" stopIfTrue="1" operator="equal">
      <formula>0</formula>
    </cfRule>
  </conditionalFormatting>
  <conditionalFormatting sqref="L16:M16">
    <cfRule type="cellIs" dxfId="29" priority="49" stopIfTrue="1" operator="equal">
      <formula>0</formula>
    </cfRule>
  </conditionalFormatting>
  <conditionalFormatting sqref="L17:M17">
    <cfRule type="cellIs" dxfId="28" priority="48" stopIfTrue="1" operator="equal">
      <formula>0</formula>
    </cfRule>
  </conditionalFormatting>
  <conditionalFormatting sqref="L20:M20">
    <cfRule type="cellIs" dxfId="27" priority="45" stopIfTrue="1" operator="equal">
      <formula>0</formula>
    </cfRule>
  </conditionalFormatting>
  <conditionalFormatting sqref="L21:M21">
    <cfRule type="cellIs" dxfId="26" priority="44" stopIfTrue="1" operator="equal">
      <formula>0</formula>
    </cfRule>
  </conditionalFormatting>
  <conditionalFormatting sqref="L24:M24">
    <cfRule type="cellIs" dxfId="25" priority="41" stopIfTrue="1" operator="equal">
      <formula>0</formula>
    </cfRule>
  </conditionalFormatting>
  <conditionalFormatting sqref="L23:M23">
    <cfRule type="cellIs" dxfId="24" priority="42" stopIfTrue="1" operator="equal">
      <formula>0</formula>
    </cfRule>
  </conditionalFormatting>
  <conditionalFormatting sqref="L25:M25">
    <cfRule type="cellIs" dxfId="23" priority="40" stopIfTrue="1" operator="equal">
      <formula>0</formula>
    </cfRule>
  </conditionalFormatting>
  <conditionalFormatting sqref="L26:M26">
    <cfRule type="cellIs" dxfId="22" priority="39" stopIfTrue="1" operator="equal">
      <formula>0</formula>
    </cfRule>
  </conditionalFormatting>
  <conditionalFormatting sqref="L27:M27">
    <cfRule type="cellIs" dxfId="21" priority="38" stopIfTrue="1" operator="equal">
      <formula>0</formula>
    </cfRule>
  </conditionalFormatting>
  <conditionalFormatting sqref="L18:M18">
    <cfRule type="cellIs" dxfId="20" priority="47" stopIfTrue="1" operator="equal">
      <formula>0</formula>
    </cfRule>
  </conditionalFormatting>
  <conditionalFormatting sqref="L19:M19">
    <cfRule type="cellIs" dxfId="19" priority="46" stopIfTrue="1" operator="equal">
      <formula>0</formula>
    </cfRule>
  </conditionalFormatting>
  <conditionalFormatting sqref="L22:M22">
    <cfRule type="cellIs" dxfId="18" priority="43" stopIfTrue="1" operator="equal">
      <formula>0</formula>
    </cfRule>
  </conditionalFormatting>
  <conditionalFormatting sqref="F32">
    <cfRule type="cellIs" dxfId="17" priority="1" stopIfTrue="1" operator="equal">
      <formula>0</formula>
    </cfRule>
  </conditionalFormatting>
  <conditionalFormatting sqref="F33">
    <cfRule type="cellIs" dxfId="16" priority="3" stopIfTrue="1" operator="equal">
      <formula>0</formula>
    </cfRule>
  </conditionalFormatting>
  <conditionalFormatting sqref="F29:F30">
    <cfRule type="cellIs" dxfId="15" priority="2" stopIfTrue="1" operator="equal">
      <formula>0</formula>
    </cfRule>
  </conditionalFormatting>
  <conditionalFormatting sqref="E22:F22">
    <cfRule type="cellIs" dxfId="14" priority="13" stopIfTrue="1" operator="equal">
      <formula>0</formula>
    </cfRule>
  </conditionalFormatting>
  <conditionalFormatting sqref="F24">
    <cfRule type="cellIs" dxfId="13" priority="12" stopIfTrue="1" operator="equal">
      <formula>0</formula>
    </cfRule>
  </conditionalFormatting>
  <conditionalFormatting sqref="E24">
    <cfRule type="cellIs" dxfId="12" priority="11" stopIfTrue="1" operator="equal">
      <formula>0</formula>
    </cfRule>
  </conditionalFormatting>
  <conditionalFormatting sqref="E25:F25 F14 E17 F16">
    <cfRule type="cellIs" dxfId="11" priority="10" stopIfTrue="1" operator="equal">
      <formula>0</formula>
    </cfRule>
  </conditionalFormatting>
  <conditionalFormatting sqref="E26">
    <cfRule type="cellIs" dxfId="10" priority="9" stopIfTrue="1" operator="equal">
      <formula>0</formula>
    </cfRule>
  </conditionalFormatting>
  <conditionalFormatting sqref="E27">
    <cfRule type="cellIs" dxfId="9" priority="8" stopIfTrue="1" operator="equal">
      <formula>0</formula>
    </cfRule>
  </conditionalFormatting>
  <conditionalFormatting sqref="E28">
    <cfRule type="cellIs" dxfId="8" priority="7" stopIfTrue="1" operator="equal">
      <formula>0</formula>
    </cfRule>
  </conditionalFormatting>
  <conditionalFormatting sqref="F26:F27">
    <cfRule type="cellIs" dxfId="7" priority="6" stopIfTrue="1" operator="equal">
      <formula>0</formula>
    </cfRule>
  </conditionalFormatting>
  <conditionalFormatting sqref="F28">
    <cfRule type="cellIs" dxfId="6" priority="5" stopIfTrue="1" operator="equal">
      <formula>0</formula>
    </cfRule>
  </conditionalFormatting>
  <conditionalFormatting sqref="F31">
    <cfRule type="cellIs" dxfId="5" priority="4" stopIfTrue="1" operator="equal">
      <formula>0</formula>
    </cfRule>
  </conditionalFormatting>
  <conditionalFormatting sqref="E13:F13">
    <cfRule type="cellIs" dxfId="4" priority="18" stopIfTrue="1" operator="equal">
      <formula>0</formula>
    </cfRule>
  </conditionalFormatting>
  <conditionalFormatting sqref="E18:F18 F19">
    <cfRule type="cellIs" dxfId="3" priority="17" stopIfTrue="1" operator="equal">
      <formula>0</formula>
    </cfRule>
  </conditionalFormatting>
  <conditionalFormatting sqref="E19">
    <cfRule type="cellIs" dxfId="2" priority="16" stopIfTrue="1" operator="equal">
      <formula>0</formula>
    </cfRule>
  </conditionalFormatting>
  <conditionalFormatting sqref="E20:F20 F21">
    <cfRule type="cellIs" dxfId="1" priority="15" stopIfTrue="1" operator="equal">
      <formula>0</formula>
    </cfRule>
  </conditionalFormatting>
  <conditionalFormatting sqref="E21">
    <cfRule type="cellIs" dxfId="0" priority="14" stopIfTrue="1" operator="equal">
      <formula>0</formula>
    </cfRule>
  </conditionalFormatting>
  <pageMargins left="0.78740157480314965" right="0.78740157480314965" top="0.78740157480314965" bottom="0.39370078740157483" header="0.51181102362204722" footer="0.51181102362204722"/>
  <pageSetup paperSize="9" scale="7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806</v>
      </c>
      <c r="B1" t="s">
        <v>27</v>
      </c>
    </row>
    <row r="2" spans="1:2" x14ac:dyDescent="0.2">
      <c r="A2" t="s">
        <v>807</v>
      </c>
      <c r="B2" t="s">
        <v>808</v>
      </c>
    </row>
    <row r="3" spans="1:2" x14ac:dyDescent="0.2">
      <c r="A3" t="s">
        <v>809</v>
      </c>
      <c r="B3" t="s">
        <v>5</v>
      </c>
    </row>
    <row r="4" spans="1:2" x14ac:dyDescent="0.2">
      <c r="A4" t="s">
        <v>810</v>
      </c>
      <c r="B4" t="s">
        <v>811</v>
      </c>
    </row>
    <row r="5" spans="1:2" x14ac:dyDescent="0.2">
      <c r="A5" t="s">
        <v>812</v>
      </c>
      <c r="B5" t="s">
        <v>813</v>
      </c>
    </row>
    <row r="6" spans="1:2" x14ac:dyDescent="0.2">
      <c r="A6" t="s">
        <v>814</v>
      </c>
      <c r="B6" t="s">
        <v>815</v>
      </c>
    </row>
    <row r="7" spans="1:2" x14ac:dyDescent="0.2">
      <c r="A7" t="s">
        <v>816</v>
      </c>
      <c r="B7" t="s">
        <v>815</v>
      </c>
    </row>
    <row r="8" spans="1:2" x14ac:dyDescent="0.2">
      <c r="A8" t="s">
        <v>817</v>
      </c>
      <c r="B8" t="s">
        <v>818</v>
      </c>
    </row>
    <row r="9" spans="1:2" x14ac:dyDescent="0.2">
      <c r="A9" t="s">
        <v>819</v>
      </c>
      <c r="B9" t="s">
        <v>820</v>
      </c>
    </row>
    <row r="10" spans="1:2" x14ac:dyDescent="0.2">
      <c r="A10" t="s">
        <v>821</v>
      </c>
      <c r="B10" t="s">
        <v>27</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31</vt:i4>
      </vt:variant>
    </vt:vector>
  </HeadingPairs>
  <TitlesOfParts>
    <vt:vector size="35"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lpstr>Доходы!Область_печати</vt:lpstr>
      <vt:lpstr>Источники!Область_печати</vt:lpstr>
      <vt:lpstr>Расходы!Область_печати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Рамошина Виктория Викторовна</dc:creator>
  <dc:description>POI HSSF rep:2.44.0.119</dc:description>
  <cp:lastModifiedBy>Рамошина Виктория Викторовна</cp:lastModifiedBy>
  <cp:lastPrinted>2018-12-19T07:08:47Z</cp:lastPrinted>
  <dcterms:created xsi:type="dcterms:W3CDTF">2018-06-13T06:27:57Z</dcterms:created>
  <dcterms:modified xsi:type="dcterms:W3CDTF">2018-12-21T14:18:46Z</dcterms:modified>
</cp:coreProperties>
</file>