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95" yWindow="120" windowWidth="12075" windowHeight="8985"/>
  </bookViews>
  <sheets>
    <sheet name="Доходы+" sheetId="1" r:id="rId1"/>
    <sheet name="Расходы+" sheetId="2" r:id="rId2"/>
    <sheet name="Источники+ " sheetId="5" r:id="rId3"/>
    <sheet name="_params" sheetId="4" state="hidden" r:id="rId4"/>
  </sheets>
  <definedNames>
    <definedName name="APPT" localSheetId="0">'Доходы+'!$A$26</definedName>
    <definedName name="APPT" localSheetId="2">'Источники+ '!$A$25</definedName>
    <definedName name="APPT" localSheetId="1">'Расходы+'!$A$21</definedName>
    <definedName name="FILE_NAME" localSheetId="0">'Доходы+'!$H$4</definedName>
    <definedName name="FIO" localSheetId="0">'Доходы+'!$D$26</definedName>
    <definedName name="FIO" localSheetId="1">'Расходы+'!$D$21</definedName>
    <definedName name="FORM_CODE" localSheetId="0">'Доходы+'!$H$6</definedName>
    <definedName name="LAST_CELL" localSheetId="0">'Доходы+'!$F$153</definedName>
    <definedName name="LAST_CELL" localSheetId="2">'Источники+ '!$F$23</definedName>
    <definedName name="LAST_CELL" localSheetId="1">'Расходы+'!#REF!</definedName>
    <definedName name="PARAMS" localSheetId="0">'Доходы+'!$H$2</definedName>
    <definedName name="PERIOD" localSheetId="0">'Доходы+'!$H$7</definedName>
    <definedName name="RANGE_NAMES" localSheetId="0">'Доходы+'!$H$10</definedName>
    <definedName name="RBEGIN_1" localSheetId="0">'Доходы+'!$A$20</definedName>
    <definedName name="RBEGIN_1" localSheetId="2">'Источники+ '!$A$12</definedName>
    <definedName name="RBEGIN_1" localSheetId="1">'Расходы+'!$A$13</definedName>
    <definedName name="REG_DATE" localSheetId="0">'Доходы+'!$H$5</definedName>
    <definedName name="REND_1" localSheetId="0">'Доходы+'!$A$153</definedName>
    <definedName name="REND_1" localSheetId="2">'Источники+ '!$A$23</definedName>
    <definedName name="REND_1" localSheetId="1">'Расходы+'!$A$368</definedName>
    <definedName name="S_520" localSheetId="2">'Источники+ '!$A$14</definedName>
    <definedName name="S_620" localSheetId="2">'Источники+ '!$A$16</definedName>
    <definedName name="S_700" localSheetId="2">'Источники+ '!$A$18</definedName>
    <definedName name="S_700A" localSheetId="2">'Источники+ '!$A$19</definedName>
    <definedName name="SIGN" localSheetId="0">'Доходы+'!$A$24:$D$27</definedName>
    <definedName name="SIGN" localSheetId="2">'Источники+ '!$A$25:$D$26</definedName>
    <definedName name="SIGN" localSheetId="1">'Расходы+'!$A$20:$D$22</definedName>
    <definedName name="SRC_CODE" localSheetId="0">'Доходы+'!$H$9</definedName>
    <definedName name="SRC_KIND" localSheetId="0">'Доходы+'!$H$8</definedName>
    <definedName name="_xlnm.Print_Area" localSheetId="0">'Доходы+'!$A$1:$F$155</definedName>
    <definedName name="_xlnm.Print_Area" localSheetId="1">'Расходы+'!$A$1:$F$368</definedName>
  </definedNames>
  <calcPr calcId="145621"/>
</workbook>
</file>

<file path=xl/calcChain.xml><?xml version="1.0" encoding="utf-8"?>
<calcChain xmlns="http://schemas.openxmlformats.org/spreadsheetml/2006/main">
  <c r="F152" i="1" l="1"/>
  <c r="F87" i="1"/>
  <c r="F45" i="1"/>
  <c r="E36" i="5"/>
  <c r="F14" i="5" l="1"/>
  <c r="E13" i="5"/>
  <c r="E17" i="5"/>
  <c r="E20" i="5" l="1"/>
  <c r="F21" i="5"/>
  <c r="F20" i="5"/>
  <c r="E34" i="2" l="1"/>
  <c r="D38" i="2"/>
  <c r="E37" i="2"/>
  <c r="D37" i="2"/>
  <c r="E36" i="2"/>
  <c r="D36" i="2"/>
  <c r="E35" i="2"/>
  <c r="D35" i="2"/>
  <c r="D34" i="2" s="1"/>
  <c r="E33" i="2"/>
  <c r="E32" i="2" s="1"/>
  <c r="E31" i="2" s="1"/>
  <c r="D33" i="2"/>
  <c r="E29" i="2"/>
  <c r="D29" i="2"/>
  <c r="E30" i="2"/>
  <c r="D30" i="2"/>
  <c r="E28" i="2"/>
  <c r="D28" i="2"/>
  <c r="E27" i="2"/>
  <c r="E26" i="2" s="1"/>
  <c r="E25" i="2" s="1"/>
  <c r="D27" i="2"/>
  <c r="E24" i="2"/>
  <c r="D24" i="2"/>
  <c r="E23" i="2"/>
  <c r="D23" i="2"/>
  <c r="E22" i="2"/>
  <c r="D22" i="2"/>
  <c r="E20" i="2" l="1"/>
  <c r="D20" i="2"/>
  <c r="E19" i="2"/>
  <c r="D19" i="2"/>
  <c r="E18" i="2"/>
  <c r="E17" i="2" s="1"/>
  <c r="D18" i="2"/>
  <c r="D17" i="2" s="1"/>
  <c r="E38" i="2" l="1"/>
  <c r="E112" i="2"/>
  <c r="E132" i="2"/>
  <c r="E134" i="2"/>
  <c r="E135" i="2"/>
  <c r="E138" i="2"/>
  <c r="E139" i="2"/>
  <c r="E304" i="2" l="1"/>
  <c r="E300" i="2"/>
  <c r="E299" i="2" s="1"/>
  <c r="E297" i="2"/>
  <c r="E265" i="2"/>
  <c r="E266" i="2"/>
  <c r="E267" i="2"/>
  <c r="D267" i="2"/>
  <c r="F267" i="2" s="1"/>
  <c r="D208" i="2" l="1"/>
  <c r="D302" i="2"/>
  <c r="D360" i="2"/>
  <c r="D359" i="2" s="1"/>
  <c r="E360" i="2"/>
  <c r="E359" i="2" s="1"/>
  <c r="E337" i="2"/>
  <c r="D337" i="2"/>
  <c r="E313" i="2"/>
  <c r="E312" i="2" s="1"/>
  <c r="E311" i="2" s="1"/>
  <c r="D282" i="2"/>
  <c r="F280" i="2"/>
  <c r="D279" i="2"/>
  <c r="D275" i="2"/>
  <c r="E276" i="2"/>
  <c r="E275" i="2" s="1"/>
  <c r="D276" i="2"/>
  <c r="E255" i="2"/>
  <c r="E254" i="2" s="1"/>
  <c r="D255" i="2"/>
  <c r="F257" i="2"/>
  <c r="E252" i="2"/>
  <c r="E251" i="2" s="1"/>
  <c r="E245" i="2"/>
  <c r="E244" i="2" s="1"/>
  <c r="E235" i="2"/>
  <c r="E234" i="2" s="1"/>
  <c r="E233" i="2" s="1"/>
  <c r="E165" i="2"/>
  <c r="E154" i="2"/>
  <c r="D131" i="2"/>
  <c r="E147" i="2"/>
  <c r="D146" i="2"/>
  <c r="D145" i="2" s="1"/>
  <c r="E126" i="2"/>
  <c r="E125" i="2" s="1"/>
  <c r="E124" i="2" s="1"/>
  <c r="E104" i="2"/>
  <c r="E103" i="2" s="1"/>
  <c r="D104" i="2"/>
  <c r="F107" i="2"/>
  <c r="E76" i="2"/>
  <c r="E65" i="2"/>
  <c r="E164" i="2" l="1"/>
  <c r="E156" i="2" s="1"/>
  <c r="E137" i="2"/>
  <c r="E136" i="2" s="1"/>
  <c r="E146" i="2"/>
  <c r="E145" i="2" s="1"/>
  <c r="E144" i="2" s="1"/>
  <c r="E131" i="2"/>
  <c r="E153" i="2"/>
  <c r="E130" i="2"/>
  <c r="D278" i="2"/>
  <c r="D266" i="2"/>
  <c r="F266" i="2" s="1"/>
  <c r="F147" i="2"/>
  <c r="F279" i="2"/>
  <c r="F145" i="2"/>
  <c r="D144" i="2"/>
  <c r="F144" i="2" s="1"/>
  <c r="F146" i="2"/>
  <c r="F24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4" i="1"/>
  <c r="F50" i="1"/>
  <c r="F51" i="1"/>
  <c r="F54" i="1"/>
  <c r="F55" i="1"/>
  <c r="F56" i="1"/>
  <c r="F58" i="1"/>
  <c r="F59" i="1"/>
  <c r="F62" i="1"/>
  <c r="F63" i="1"/>
  <c r="F64" i="1"/>
  <c r="F66" i="1"/>
  <c r="F67" i="1"/>
  <c r="F68" i="1"/>
  <c r="F70" i="1"/>
  <c r="F71" i="1"/>
  <c r="F74" i="1"/>
  <c r="F76" i="1"/>
  <c r="F78" i="1"/>
  <c r="F82" i="1"/>
  <c r="F84" i="1"/>
  <c r="F90" i="1"/>
  <c r="F94" i="1"/>
  <c r="F97" i="1"/>
  <c r="F105" i="1"/>
  <c r="F108" i="1"/>
  <c r="F109" i="1"/>
  <c r="F124" i="1"/>
  <c r="F123" i="1"/>
  <c r="F43" i="1"/>
  <c r="F49" i="1"/>
  <c r="F53" i="1"/>
  <c r="E57" i="1"/>
  <c r="F57" i="1" s="1"/>
  <c r="F60" i="1"/>
  <c r="F65" i="1"/>
  <c r="F69" i="1"/>
  <c r="F73" i="1"/>
  <c r="F75" i="1"/>
  <c r="F77" i="1"/>
  <c r="F83" i="1"/>
  <c r="F89" i="1"/>
  <c r="F93" i="1"/>
  <c r="F96" i="1"/>
  <c r="F104" i="1"/>
  <c r="F106" i="1"/>
  <c r="E152" i="2" l="1"/>
  <c r="E129" i="2"/>
  <c r="E128" i="2" s="1"/>
  <c r="F278" i="2"/>
  <c r="D265" i="2"/>
  <c r="F265" i="2" s="1"/>
  <c r="F126" i="1"/>
  <c r="F125" i="1"/>
  <c r="F80" i="1" l="1"/>
  <c r="F81" i="1"/>
  <c r="F122" i="1"/>
  <c r="F102" i="1"/>
  <c r="F91" i="1"/>
  <c r="E20" i="1" l="1"/>
  <c r="F20" i="1" s="1"/>
  <c r="F29" i="2" l="1"/>
  <c r="F42" i="2"/>
  <c r="F43" i="2"/>
  <c r="F44" i="2"/>
  <c r="F48" i="2"/>
  <c r="F49" i="2"/>
  <c r="F50" i="2"/>
  <c r="F51" i="2"/>
  <c r="F55" i="2"/>
  <c r="F56" i="2"/>
  <c r="F57" i="2"/>
  <c r="F60" i="2"/>
  <c r="F61" i="2"/>
  <c r="F64" i="2"/>
  <c r="F66" i="2"/>
  <c r="F67" i="2"/>
  <c r="F68" i="2"/>
  <c r="F72" i="2"/>
  <c r="F73" i="2"/>
  <c r="F74" i="2"/>
  <c r="F77" i="2"/>
  <c r="F78" i="2"/>
  <c r="F81" i="2"/>
  <c r="F82" i="2"/>
  <c r="F83" i="2"/>
  <c r="F84" i="2"/>
  <c r="F85" i="2"/>
  <c r="F86" i="2"/>
  <c r="F87" i="2"/>
  <c r="F90" i="2"/>
  <c r="F94" i="2"/>
  <c r="F95" i="2"/>
  <c r="F96" i="2"/>
  <c r="F99" i="2"/>
  <c r="F100" i="2"/>
  <c r="F102" i="2"/>
  <c r="F105" i="2"/>
  <c r="F106" i="2"/>
  <c r="F119" i="2"/>
  <c r="F120" i="2"/>
  <c r="F123" i="2"/>
  <c r="F127" i="2"/>
  <c r="F133" i="2"/>
  <c r="F143" i="2"/>
  <c r="F151" i="2"/>
  <c r="F155" i="2"/>
  <c r="F159" i="2"/>
  <c r="F160" i="2"/>
  <c r="F161" i="2"/>
  <c r="F162" i="2"/>
  <c r="F163" i="2"/>
  <c r="F166" i="2"/>
  <c r="F181" i="2"/>
  <c r="F185" i="2"/>
  <c r="F188" i="2"/>
  <c r="F192" i="2"/>
  <c r="F196" i="2"/>
  <c r="F197" i="2"/>
  <c r="F221" i="2"/>
  <c r="F222" i="2"/>
  <c r="F226" i="2"/>
  <c r="F227" i="2"/>
  <c r="F231" i="2"/>
  <c r="F232" i="2"/>
  <c r="F236" i="2"/>
  <c r="F240" i="2"/>
  <c r="F241" i="2"/>
  <c r="F242" i="2"/>
  <c r="F243" i="2"/>
  <c r="F246" i="2"/>
  <c r="F247" i="2"/>
  <c r="F250" i="2"/>
  <c r="F253" i="2"/>
  <c r="F256" i="2"/>
  <c r="F275" i="2"/>
  <c r="F276" i="2"/>
  <c r="F277" i="2"/>
  <c r="F283" i="2"/>
  <c r="F284" i="2"/>
  <c r="F286" i="2"/>
  <c r="F290" i="2"/>
  <c r="F314" i="2"/>
  <c r="F318" i="2"/>
  <c r="F319" i="2"/>
  <c r="F323" i="2"/>
  <c r="F326" i="2"/>
  <c r="F329" i="2"/>
  <c r="F336" i="2"/>
  <c r="F338" i="2"/>
  <c r="F341" i="2"/>
  <c r="F353" i="2"/>
  <c r="F357" i="2"/>
  <c r="F358" i="2"/>
  <c r="F359" i="2"/>
  <c r="F360" i="2"/>
  <c r="F361" i="2"/>
  <c r="F367" i="2"/>
  <c r="F30" i="2"/>
  <c r="E98" i="2"/>
  <c r="E97" i="2" s="1"/>
  <c r="D93" i="2"/>
  <c r="D92" i="2" s="1"/>
  <c r="F20" i="2"/>
  <c r="F23" i="2"/>
  <c r="F35" i="2"/>
  <c r="F38" i="2"/>
  <c r="F131" i="2"/>
  <c r="D132" i="2"/>
  <c r="F132" i="2" s="1"/>
  <c r="D135" i="2"/>
  <c r="F135" i="2" s="1"/>
  <c r="D138" i="2"/>
  <c r="F138" i="2" s="1"/>
  <c r="D139" i="2"/>
  <c r="F139" i="2" s="1"/>
  <c r="E170" i="2"/>
  <c r="D170" i="2"/>
  <c r="D173" i="2"/>
  <c r="E176" i="2"/>
  <c r="D176" i="2"/>
  <c r="E177" i="2"/>
  <c r="D177" i="2"/>
  <c r="F177" i="2" s="1"/>
  <c r="E201" i="2"/>
  <c r="D201" i="2"/>
  <c r="E202" i="2"/>
  <c r="D202" i="2"/>
  <c r="F202" i="2" s="1"/>
  <c r="E203" i="2"/>
  <c r="D203" i="2"/>
  <c r="E204" i="2"/>
  <c r="D204" i="2"/>
  <c r="E111" i="2"/>
  <c r="D111" i="2"/>
  <c r="D112" i="2"/>
  <c r="F112" i="2" s="1"/>
  <c r="D115" i="2"/>
  <c r="F115" i="2" s="1"/>
  <c r="E207" i="2"/>
  <c r="E206" i="2" s="1"/>
  <c r="E205" i="2" s="1"/>
  <c r="D207" i="2"/>
  <c r="F208" i="2"/>
  <c r="E211" i="2"/>
  <c r="D211" i="2"/>
  <c r="E212" i="2"/>
  <c r="D212" i="2"/>
  <c r="E214" i="2"/>
  <c r="D214" i="2"/>
  <c r="E215" i="2"/>
  <c r="E216" i="2"/>
  <c r="E217" i="2"/>
  <c r="D217" i="2"/>
  <c r="D261" i="2"/>
  <c r="D260" i="2" s="1"/>
  <c r="D259" i="2" s="1"/>
  <c r="E262" i="2"/>
  <c r="D262" i="2"/>
  <c r="F262" i="2" s="1"/>
  <c r="E263" i="2"/>
  <c r="D263" i="2"/>
  <c r="E264" i="2"/>
  <c r="D264" i="2"/>
  <c r="F264" i="2" s="1"/>
  <c r="E270" i="2"/>
  <c r="D270" i="2"/>
  <c r="E271" i="2"/>
  <c r="D271" i="2"/>
  <c r="F271" i="2" s="1"/>
  <c r="D273" i="2"/>
  <c r="F273" i="2" s="1"/>
  <c r="E195" i="2"/>
  <c r="E194" i="2" s="1"/>
  <c r="E193" i="2" s="1"/>
  <c r="D195" i="2"/>
  <c r="D191" i="2"/>
  <c r="E189" i="2"/>
  <c r="E191" i="2"/>
  <c r="D187" i="2"/>
  <c r="E184" i="2"/>
  <c r="E183" i="2" s="1"/>
  <c r="D184" i="2"/>
  <c r="D183" i="2" s="1"/>
  <c r="D180" i="2"/>
  <c r="D179" i="2" s="1"/>
  <c r="D178" i="2" s="1"/>
  <c r="F178" i="2" s="1"/>
  <c r="D165" i="2"/>
  <c r="D158" i="2"/>
  <c r="D154" i="2"/>
  <c r="D150" i="2"/>
  <c r="D149" i="2" s="1"/>
  <c r="D148" i="2" s="1"/>
  <c r="F148" i="2" s="1"/>
  <c r="D142" i="2"/>
  <c r="D126" i="2"/>
  <c r="D122" i="2"/>
  <c r="D121" i="2" s="1"/>
  <c r="F121" i="2" s="1"/>
  <c r="E118" i="2"/>
  <c r="D118" i="2"/>
  <c r="E93" i="2"/>
  <c r="E92" i="2" s="1"/>
  <c r="F104" i="2"/>
  <c r="E101" i="2"/>
  <c r="D101" i="2"/>
  <c r="D98" i="2"/>
  <c r="D89" i="2"/>
  <c r="D88" i="2" s="1"/>
  <c r="F88" i="2" s="1"/>
  <c r="E80" i="2"/>
  <c r="E79" i="2" s="1"/>
  <c r="D80" i="2"/>
  <c r="E75" i="2"/>
  <c r="D76" i="2"/>
  <c r="D75" i="2" s="1"/>
  <c r="E71" i="2"/>
  <c r="E70" i="2" s="1"/>
  <c r="D71" i="2"/>
  <c r="D70" i="2" s="1"/>
  <c r="D65" i="2"/>
  <c r="E63" i="2"/>
  <c r="D63" i="2"/>
  <c r="E59" i="2"/>
  <c r="E58" i="2" s="1"/>
  <c r="D59" i="2"/>
  <c r="D58" i="2" s="1"/>
  <c r="E54" i="2"/>
  <c r="E53" i="2" s="1"/>
  <c r="D54" i="2"/>
  <c r="D47" i="2"/>
  <c r="D45" i="2" s="1"/>
  <c r="F45" i="2" s="1"/>
  <c r="E41" i="2"/>
  <c r="E40" i="2" s="1"/>
  <c r="E39" i="2" s="1"/>
  <c r="D41" i="2"/>
  <c r="E220" i="2"/>
  <c r="E219" i="2" s="1"/>
  <c r="D220" i="2"/>
  <c r="D219" i="2" s="1"/>
  <c r="D218" i="2" s="1"/>
  <c r="E225" i="2"/>
  <c r="E224" i="2" s="1"/>
  <c r="E223" i="2" s="1"/>
  <c r="D225" i="2"/>
  <c r="D230" i="2"/>
  <c r="E230" i="2"/>
  <c r="E229" i="2" s="1"/>
  <c r="E228" i="2" s="1"/>
  <c r="D235" i="2"/>
  <c r="D234" i="2" s="1"/>
  <c r="E239" i="2"/>
  <c r="D239" i="2"/>
  <c r="D245" i="2"/>
  <c r="D244" i="2" s="1"/>
  <c r="D249" i="2"/>
  <c r="F249" i="2" s="1"/>
  <c r="D252" i="2"/>
  <c r="D254" i="2"/>
  <c r="D215" i="2" s="1"/>
  <c r="F215" i="2" s="1"/>
  <c r="E282" i="2"/>
  <c r="E281" i="2" s="1"/>
  <c r="E274" i="2" s="1"/>
  <c r="D285" i="2"/>
  <c r="D281" i="2" s="1"/>
  <c r="D274" i="2" s="1"/>
  <c r="D289" i="2"/>
  <c r="D288" i="2" s="1"/>
  <c r="D287" i="2" s="1"/>
  <c r="F287" i="2" s="1"/>
  <c r="E302" i="2"/>
  <c r="E317" i="2"/>
  <c r="E316" i="2" s="1"/>
  <c r="D294" i="2"/>
  <c r="D297" i="2"/>
  <c r="D300" i="2"/>
  <c r="F300" i="2" s="1"/>
  <c r="D303" i="2"/>
  <c r="F303" i="2" s="1"/>
  <c r="D304" i="2"/>
  <c r="F304" i="2" s="1"/>
  <c r="D307" i="2"/>
  <c r="F307" i="2" s="1"/>
  <c r="D310" i="2"/>
  <c r="F310" i="2" s="1"/>
  <c r="D292" i="2"/>
  <c r="D313" i="2"/>
  <c r="D312" i="2" s="1"/>
  <c r="D311" i="2" s="1"/>
  <c r="F311" i="2" s="1"/>
  <c r="D317" i="2"/>
  <c r="E320" i="2"/>
  <c r="D322" i="2"/>
  <c r="D325" i="2"/>
  <c r="D306" i="2" s="1"/>
  <c r="F306" i="2" s="1"/>
  <c r="D328" i="2"/>
  <c r="F328" i="2" s="1"/>
  <c r="E335" i="2"/>
  <c r="E296" i="2" s="1"/>
  <c r="D335" i="2"/>
  <c r="D296" i="2" s="1"/>
  <c r="D340" i="2"/>
  <c r="D339" i="2" s="1"/>
  <c r="F339" i="2" s="1"/>
  <c r="E349" i="2"/>
  <c r="D349" i="2"/>
  <c r="D348" i="2"/>
  <c r="D347" i="2"/>
  <c r="E346" i="2"/>
  <c r="D346" i="2"/>
  <c r="D345" i="2"/>
  <c r="F345" i="2" s="1"/>
  <c r="E352" i="2"/>
  <c r="E351" i="2" s="1"/>
  <c r="F351" i="2" s="1"/>
  <c r="D350" i="2"/>
  <c r="D356" i="2"/>
  <c r="E356" i="2"/>
  <c r="E355" i="2" s="1"/>
  <c r="E354" i="2" s="1"/>
  <c r="E366" i="2"/>
  <c r="E365" i="2" s="1"/>
  <c r="E364" i="2" s="1"/>
  <c r="E363" i="2" s="1"/>
  <c r="E362" i="2" s="1"/>
  <c r="D366" i="2"/>
  <c r="D365" i="2" s="1"/>
  <c r="D364" i="2" s="1"/>
  <c r="E117" i="2" l="1"/>
  <c r="E116" i="2" s="1"/>
  <c r="E108" i="2" s="1"/>
  <c r="E110" i="2"/>
  <c r="E109" i="2" s="1"/>
  <c r="F109" i="2" s="1"/>
  <c r="D293" i="2"/>
  <c r="F293" i="2" s="1"/>
  <c r="F270" i="2"/>
  <c r="F263" i="2"/>
  <c r="F259" i="2"/>
  <c r="F207" i="2"/>
  <c r="D316" i="2"/>
  <c r="D315" i="2" s="1"/>
  <c r="D301" i="2"/>
  <c r="E238" i="2"/>
  <c r="E237" i="2" s="1"/>
  <c r="D233" i="2"/>
  <c r="F233" i="2" s="1"/>
  <c r="D200" i="2"/>
  <c r="F70" i="2"/>
  <c r="F302" i="2"/>
  <c r="F346" i="2"/>
  <c r="F349" i="2"/>
  <c r="F296" i="2"/>
  <c r="F63" i="2"/>
  <c r="F170" i="2"/>
  <c r="F244" i="2"/>
  <c r="F212" i="2"/>
  <c r="F211" i="2"/>
  <c r="D153" i="2"/>
  <c r="F153" i="2" s="1"/>
  <c r="D130" i="2"/>
  <c r="F130" i="2" s="1"/>
  <c r="F19" i="2"/>
  <c r="F18" i="2"/>
  <c r="F75" i="2"/>
  <c r="F27" i="2"/>
  <c r="F58" i="2"/>
  <c r="F366" i="2"/>
  <c r="F204" i="2"/>
  <c r="F179" i="2"/>
  <c r="F59" i="2"/>
  <c r="F316" i="2"/>
  <c r="F101" i="2"/>
  <c r="F47" i="2"/>
  <c r="F288" i="2"/>
  <c r="F245" i="2"/>
  <c r="F65" i="2"/>
  <c r="F111" i="2"/>
  <c r="F203" i="2"/>
  <c r="E175" i="2"/>
  <c r="E174" i="2" s="1"/>
  <c r="D134" i="2"/>
  <c r="F134" i="2" s="1"/>
  <c r="F37" i="2"/>
  <c r="D26" i="2"/>
  <c r="D25" i="2" s="1"/>
  <c r="F312" i="2"/>
  <c r="F261" i="2"/>
  <c r="F180" i="2"/>
  <c r="D321" i="2"/>
  <c r="F321" i="2" s="1"/>
  <c r="F322" i="2"/>
  <c r="D272" i="2"/>
  <c r="F272" i="2" s="1"/>
  <c r="F285" i="2"/>
  <c r="D251" i="2"/>
  <c r="F251" i="2" s="1"/>
  <c r="F252" i="2"/>
  <c r="E218" i="2"/>
  <c r="F218" i="2" s="1"/>
  <c r="F219" i="2"/>
  <c r="D125" i="2"/>
  <c r="F126" i="2"/>
  <c r="E182" i="2"/>
  <c r="E167" i="2" s="1"/>
  <c r="F183" i="2"/>
  <c r="D32" i="2"/>
  <c r="D31" i="2" s="1"/>
  <c r="F33" i="2"/>
  <c r="F93" i="2"/>
  <c r="D363" i="2"/>
  <c r="F364" i="2"/>
  <c r="D269" i="2"/>
  <c r="F282" i="2"/>
  <c r="D224" i="2"/>
  <c r="F225" i="2"/>
  <c r="D40" i="2"/>
  <c r="F41" i="2"/>
  <c r="D117" i="2"/>
  <c r="F117" i="2" s="1"/>
  <c r="F118" i="2"/>
  <c r="D141" i="2"/>
  <c r="F142" i="2"/>
  <c r="D137" i="2"/>
  <c r="D164" i="2"/>
  <c r="F164" i="2" s="1"/>
  <c r="F165" i="2"/>
  <c r="D186" i="2"/>
  <c r="F187" i="2"/>
  <c r="D194" i="2"/>
  <c r="F195" i="2"/>
  <c r="D114" i="2"/>
  <c r="D172" i="2"/>
  <c r="F172" i="2" s="1"/>
  <c r="F173" i="2"/>
  <c r="F365" i="2"/>
  <c r="F297" i="2"/>
  <c r="F24" i="2"/>
  <c r="D21" i="2"/>
  <c r="D16" i="2" s="1"/>
  <c r="F22" i="2"/>
  <c r="F28" i="2"/>
  <c r="F220" i="2"/>
  <c r="F71" i="2"/>
  <c r="D344" i="2"/>
  <c r="F356" i="2"/>
  <c r="D238" i="2"/>
  <c r="F239" i="2"/>
  <c r="D229" i="2"/>
  <c r="F230" i="2"/>
  <c r="D53" i="2"/>
  <c r="F53" i="2" s="1"/>
  <c r="F54" i="2"/>
  <c r="D79" i="2"/>
  <c r="F79" i="2" s="1"/>
  <c r="F80" i="2"/>
  <c r="D97" i="2"/>
  <c r="F97" i="2" s="1"/>
  <c r="F98" i="2"/>
  <c r="D157" i="2"/>
  <c r="F158" i="2"/>
  <c r="D190" i="2"/>
  <c r="F191" i="2"/>
  <c r="F92" i="2"/>
  <c r="F217" i="2"/>
  <c r="F214" i="2"/>
  <c r="F201" i="2"/>
  <c r="F36" i="2"/>
  <c r="F335" i="2"/>
  <c r="F184" i="2"/>
  <c r="F176" i="2"/>
  <c r="F352" i="2"/>
  <c r="F340" i="2"/>
  <c r="F260" i="2"/>
  <c r="F255" i="2"/>
  <c r="F235" i="2"/>
  <c r="F154" i="2"/>
  <c r="F150" i="2"/>
  <c r="F122" i="2"/>
  <c r="F89" i="2"/>
  <c r="F34" i="2"/>
  <c r="E21" i="2"/>
  <c r="E16" i="2" s="1"/>
  <c r="E15" i="2" s="1"/>
  <c r="F325" i="2"/>
  <c r="F317" i="2"/>
  <c r="F313" i="2"/>
  <c r="F289" i="2"/>
  <c r="F254" i="2"/>
  <c r="F234" i="2"/>
  <c r="F149" i="2"/>
  <c r="F76" i="2"/>
  <c r="E91" i="2"/>
  <c r="E69" i="2"/>
  <c r="E169" i="2"/>
  <c r="D210" i="2"/>
  <c r="D46" i="2"/>
  <c r="F46" i="2" s="1"/>
  <c r="E200" i="2"/>
  <c r="F200" i="2" s="1"/>
  <c r="D175" i="2"/>
  <c r="D216" i="2"/>
  <c r="F216" i="2" s="1"/>
  <c r="D169" i="2"/>
  <c r="E190" i="2"/>
  <c r="E168" i="2" s="1"/>
  <c r="D110" i="2"/>
  <c r="D206" i="2"/>
  <c r="E210" i="2"/>
  <c r="E269" i="2"/>
  <c r="D213" i="2"/>
  <c r="F213" i="2" s="1"/>
  <c r="E209" i="2"/>
  <c r="D334" i="2"/>
  <c r="D330" i="2" s="1"/>
  <c r="E301" i="2"/>
  <c r="E298" i="2" s="1"/>
  <c r="E291" i="2" s="1"/>
  <c r="E268" i="2"/>
  <c r="E258" i="2" s="1"/>
  <c r="D116" i="2"/>
  <c r="D103" i="2"/>
  <c r="F103" i="2" s="1"/>
  <c r="D248" i="2"/>
  <c r="F248" i="2" s="1"/>
  <c r="D62" i="2"/>
  <c r="E62" i="2"/>
  <c r="E52" i="2" s="1"/>
  <c r="E348" i="2"/>
  <c r="F348" i="2" s="1"/>
  <c r="D299" i="2"/>
  <c r="E344" i="2"/>
  <c r="F281" i="2"/>
  <c r="E350" i="2"/>
  <c r="E342" i="2" s="1"/>
  <c r="E347" i="2"/>
  <c r="F347" i="2" s="1"/>
  <c r="E315" i="2"/>
  <c r="D309" i="2"/>
  <c r="F309" i="2" s="1"/>
  <c r="E343" i="2"/>
  <c r="D324" i="2"/>
  <c r="F324" i="2" s="1"/>
  <c r="E334" i="2"/>
  <c r="E295" i="2" s="1"/>
  <c r="D327" i="2"/>
  <c r="F327" i="2" s="1"/>
  <c r="D355" i="2"/>
  <c r="F19" i="5"/>
  <c r="D18" i="5"/>
  <c r="F18" i="5" s="1"/>
  <c r="E32" i="5"/>
  <c r="E33" i="5" s="1"/>
  <c r="D32" i="5"/>
  <c r="D33" i="5" s="1"/>
  <c r="E30" i="5"/>
  <c r="D30" i="5"/>
  <c r="E28" i="5"/>
  <c r="E29" i="5" s="1"/>
  <c r="D28" i="5"/>
  <c r="D29" i="5" s="1"/>
  <c r="E26" i="5"/>
  <c r="D26" i="5"/>
  <c r="D25" i="5" s="1"/>
  <c r="D20" i="5"/>
  <c r="D15" i="2" l="1"/>
  <c r="E25" i="5"/>
  <c r="E24" i="5" s="1"/>
  <c r="D298" i="2"/>
  <c r="D69" i="2"/>
  <c r="D209" i="2"/>
  <c r="D156" i="2"/>
  <c r="F156" i="2" s="1"/>
  <c r="E199" i="2"/>
  <c r="F17" i="2"/>
  <c r="F209" i="2"/>
  <c r="D152" i="2"/>
  <c r="F152" i="2" s="1"/>
  <c r="D129" i="2"/>
  <c r="F129" i="2" s="1"/>
  <c r="F69" i="2"/>
  <c r="F344" i="2"/>
  <c r="F25" i="5"/>
  <c r="F24" i="5"/>
  <c r="F269" i="2"/>
  <c r="F110" i="2"/>
  <c r="D189" i="2"/>
  <c r="F189" i="2" s="1"/>
  <c r="F190" i="2"/>
  <c r="D199" i="2"/>
  <c r="F199" i="2" s="1"/>
  <c r="F238" i="2"/>
  <c r="F26" i="2"/>
  <c r="D113" i="2"/>
  <c r="F113" i="2" s="1"/>
  <c r="F114" i="2"/>
  <c r="D171" i="2"/>
  <c r="F171" i="2" s="1"/>
  <c r="F186" i="2"/>
  <c r="E198" i="2"/>
  <c r="D168" i="2"/>
  <c r="F168" i="2" s="1"/>
  <c r="F25" i="2"/>
  <c r="D140" i="2"/>
  <c r="F140" i="2" s="1"/>
  <c r="F141" i="2"/>
  <c r="F40" i="2"/>
  <c r="D39" i="2"/>
  <c r="F39" i="2" s="1"/>
  <c r="F315" i="2"/>
  <c r="D295" i="2"/>
  <c r="F334" i="2"/>
  <c r="F169" i="2"/>
  <c r="F157" i="2"/>
  <c r="D228" i="2"/>
  <c r="F228" i="2" s="1"/>
  <c r="F229" i="2"/>
  <c r="D193" i="2"/>
  <c r="F193" i="2" s="1"/>
  <c r="F194" i="2"/>
  <c r="F31" i="2"/>
  <c r="F32" i="2"/>
  <c r="D124" i="2"/>
  <c r="F124" i="2" s="1"/>
  <c r="F125" i="2"/>
  <c r="D343" i="2"/>
  <c r="F343" i="2" s="1"/>
  <c r="F355" i="2"/>
  <c r="F337" i="2"/>
  <c r="F116" i="2"/>
  <c r="D182" i="2"/>
  <c r="D205" i="2"/>
  <c r="F205" i="2" s="1"/>
  <c r="F206" i="2"/>
  <c r="D174" i="2"/>
  <c r="F174" i="2" s="1"/>
  <c r="F175" i="2"/>
  <c r="F210" i="2"/>
  <c r="F21" i="2"/>
  <c r="D136" i="2"/>
  <c r="F136" i="2" s="1"/>
  <c r="F137" i="2"/>
  <c r="D223" i="2"/>
  <c r="F223" i="2" s="1"/>
  <c r="F224" i="2"/>
  <c r="D362" i="2"/>
  <c r="F362" i="2" s="1"/>
  <c r="F363" i="2"/>
  <c r="F350" i="2"/>
  <c r="F298" i="2"/>
  <c r="F299" i="2"/>
  <c r="D52" i="2"/>
  <c r="F52" i="2" s="1"/>
  <c r="F62" i="2"/>
  <c r="D91" i="2"/>
  <c r="F91" i="2" s="1"/>
  <c r="F274" i="2"/>
  <c r="D268" i="2"/>
  <c r="D258" i="2" s="1"/>
  <c r="D237" i="2"/>
  <c r="D308" i="2"/>
  <c r="F308" i="2" s="1"/>
  <c r="E333" i="2"/>
  <c r="E294" i="2" s="1"/>
  <c r="F294" i="2" s="1"/>
  <c r="D320" i="2"/>
  <c r="F320" i="2" s="1"/>
  <c r="D305" i="2"/>
  <c r="F305" i="2" s="1"/>
  <c r="F301" i="2"/>
  <c r="D354" i="2"/>
  <c r="D17" i="5"/>
  <c r="F16" i="5" s="1"/>
  <c r="E15" i="5"/>
  <c r="D24" i="5"/>
  <c r="F237" i="2" l="1"/>
  <c r="F16" i="2"/>
  <c r="D291" i="2"/>
  <c r="F295" i="2"/>
  <c r="E13" i="2"/>
  <c r="E368" i="2" s="1"/>
  <c r="D108" i="2"/>
  <c r="F108" i="2" s="1"/>
  <c r="D342" i="2"/>
  <c r="F342" i="2" s="1"/>
  <c r="F354" i="2"/>
  <c r="E332" i="2"/>
  <c r="F333" i="2"/>
  <c r="F258" i="2"/>
  <c r="F268" i="2"/>
  <c r="D128" i="2"/>
  <c r="F128" i="2" s="1"/>
  <c r="D167" i="2"/>
  <c r="F167" i="2" s="1"/>
  <c r="F182" i="2"/>
  <c r="D198" i="2"/>
  <c r="F198" i="2" s="1"/>
  <c r="F291" i="2"/>
  <c r="D15" i="5"/>
  <c r="D13" i="5"/>
  <c r="F13" i="5" s="1"/>
  <c r="F15" i="2" l="1"/>
  <c r="D13" i="2"/>
  <c r="D368" i="2" s="1"/>
  <c r="E331" i="2"/>
  <c r="F332" i="2"/>
  <c r="F22" i="1"/>
  <c r="F23" i="1"/>
  <c r="F127" i="1"/>
  <c r="F128" i="1"/>
  <c r="F129" i="1"/>
  <c r="F130" i="1"/>
  <c r="F131" i="1"/>
  <c r="F135" i="1"/>
  <c r="F142" i="1"/>
  <c r="F147" i="1"/>
  <c r="F148" i="1"/>
  <c r="F153" i="1"/>
  <c r="F331" i="2" l="1"/>
  <c r="E292" i="2"/>
  <c r="F292" i="2" s="1"/>
  <c r="E330" i="2"/>
  <c r="F330" i="2" s="1"/>
  <c r="F13" i="2"/>
</calcChain>
</file>

<file path=xl/sharedStrings.xml><?xml version="1.0" encoding="utf-8"?>
<sst xmlns="http://schemas.openxmlformats.org/spreadsheetml/2006/main" count="1804" uniqueCount="804">
  <si>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</si>
  <si>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</si>
  <si>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</si>
  <si>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</si>
  <si>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</si>
  <si>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</si>
  <si>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</si>
  <si>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</si>
  <si>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</si>
  <si>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</si>
  <si>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</si>
  <si>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</si>
  <si>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</si>
  <si>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городского округа "Вуктыл"</t>
  </si>
  <si>
    <t>МО ГО "Вуктыл"</t>
  </si>
  <si>
    <t>Единица измерения: руб.</t>
  </si>
  <si>
    <t>89793944</t>
  </si>
  <si>
    <t>992</t>
  </si>
  <si>
    <t>87712000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</si>
  <si>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</si>
  <si>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</si>
  <si>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</si>
  <si>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</si>
  <si>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</si>
  <si>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</si>
  <si>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</si>
  <si>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</si>
  <si>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</si>
  <si>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</si>
  <si>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</si>
  <si>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</si>
  <si>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</si>
  <si>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</si>
  <si>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</si>
  <si>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</si>
  <si>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</si>
  <si>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</si>
  <si>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</si>
  <si>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</si>
  <si>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</si>
  <si>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</si>
  <si>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</si>
  <si>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</si>
  <si>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</si>
  <si>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</si>
  <si>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</si>
  <si>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</si>
  <si>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</si>
  <si>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</si>
  <si>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</si>
  <si>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</si>
  <si>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</si>
  <si>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</si>
  <si>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</si>
  <si>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</si>
  <si>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</si>
  <si>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</si>
  <si>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</si>
  <si>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</si>
  <si>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</si>
  <si>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</si>
  <si>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</si>
  <si>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</si>
  <si>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</si>
  <si>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</si>
  <si>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</si>
  <si>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</si>
  <si>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</si>
  <si>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</si>
  <si>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</si>
  <si>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</si>
  <si>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</si>
  <si>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</si>
  <si>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</si>
  <si>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</si>
  <si>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</si>
  <si>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182 10504010021000110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</si>
  <si>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</si>
  <si>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</si>
  <si>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</si>
  <si>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182 10601020041000110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</si>
  <si>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(пени по соответствующему платежу)</t>
  </si>
  <si>
    <t>182 10601020042100110</t>
  </si>
  <si>
    <t>Земельный налог с организаций</t>
  </si>
  <si>
    <t>Земельный налог с физических лиц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</si>
  <si>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</si>
  <si>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</si>
  <si>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</si>
  <si>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</si>
  <si>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</si>
  <si>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</si>
  <si>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</si>
  <si>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</si>
  <si>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923 11105012040000120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</si>
  <si>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</si>
  <si>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</si>
  <si>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923 11105034040000120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</si>
  <si>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</si>
  <si>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</si>
  <si>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923 11105074040000120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</si>
  <si>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</si>
  <si>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</si>
  <si>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923 11109044040000120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</si>
  <si>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</si>
  <si>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</si>
  <si>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</si>
  <si>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</si>
  <si>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ДОХОДЫ ОТ ОКАЗАНИЯ ПЛАТНЫХ УСЛУГ И КОМПЕНСАЦИИ ЗАТРАТ ГОСУДАРСТВА</t>
  </si>
  <si>
    <t>923 11300000000000000</t>
  </si>
  <si>
    <t>Прочие доходы от компенсации затрат государства</t>
  </si>
  <si>
    <t>Прочие доходы от компенсации затрат бюджетов городских округов</t>
  </si>
  <si>
    <t>923 11302994040000130</t>
  </si>
  <si>
    <t>ШТРАФЫ, САНКЦИИ, ВОЗМЕЩЕНИЕ УЩЕРБА</t>
  </si>
  <si>
    <t>000 11600000000000000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</si>
  <si>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</si>
  <si>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</si>
  <si>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</si>
  <si>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</si>
  <si>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округов</t>
  </si>
  <si>
    <t>923 11701040040000180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</si>
  <si>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</si>
  <si>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</si>
  <si>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</si>
  <si>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</si>
  <si>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</si>
  <si>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992 20210000000000150</t>
  </si>
  <si>
    <t>Дотации на выравнивание бюджетной обеспеченности</t>
  </si>
  <si>
    <t>992 20215001000000150</t>
  </si>
  <si>
    <t>992 20215001040000150</t>
  </si>
  <si>
    <t>Дотации бюджетам на поддержку мер по обеспечению сбалансированности бюджетов</t>
  </si>
  <si>
    <t>992 20215002000000150</t>
  </si>
  <si>
    <t>Дотации бюджетам городских округов на поддержку мер по обеспечению сбалансированности бюджетов</t>
  </si>
  <si>
    <t>992 20215002040000150</t>
  </si>
  <si>
    <t>Субвенции бюджетам бюджетной системы Российской Федерации</t>
  </si>
  <si>
    <t>000 20230000000000150</t>
  </si>
  <si>
    <t>Прочие субвенции бюджетам городских округов</t>
  </si>
  <si>
    <t>975 20239999040000150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</si>
  <si>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</si>
  <si>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</si>
  <si>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</si>
  <si>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000 21900000040000150</t>
  </si>
  <si>
    <t>923 21960010040000150</t>
  </si>
  <si>
    <t>992 21960010040000150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</si>
  <si>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</si>
  <si>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</si>
  <si>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</si>
  <si>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</si>
  <si>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</si>
  <si>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</si>
  <si>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</si>
  <si>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</si>
  <si>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</si>
  <si>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</si>
  <si>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</si>
  <si>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</si>
  <si>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</si>
  <si>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</si>
  <si>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</si>
  <si>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</si>
  <si>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</si>
  <si>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</si>
  <si>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</si>
  <si>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</si>
  <si>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</si>
  <si>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</si>
  <si>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</si>
  <si>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</si>
  <si>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</si>
  <si>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</si>
  <si>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</si>
  <si>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</si>
  <si>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</si>
  <si>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</si>
  <si>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</si>
  <si>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</si>
  <si>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</si>
  <si>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</si>
  <si>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</si>
  <si>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</si>
  <si>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</si>
  <si>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</si>
  <si>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</si>
  <si>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</si>
  <si>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</si>
  <si>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</si>
  <si>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</si>
  <si>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</si>
  <si>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</si>
  <si>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</si>
  <si>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</si>
  <si>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</si>
  <si>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</si>
  <si>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</si>
  <si>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</si>
  <si>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</si>
  <si>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</si>
  <si>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</si>
  <si>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</si>
  <si>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</si>
  <si>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</si>
  <si>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</si>
  <si>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</si>
  <si>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</si>
  <si>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</si>
  <si>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</si>
  <si>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</si>
  <si>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</si>
  <si>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</si>
  <si>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</si>
  <si>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</si>
  <si>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</si>
  <si>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</si>
  <si>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</si>
  <si>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</si>
  <si>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</si>
  <si>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</si>
  <si>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</si>
  <si>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</si>
  <si>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</si>
  <si>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</si>
  <si>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</si>
  <si>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</si>
  <si>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</si>
  <si>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</si>
  <si>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</si>
  <si>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</si>
  <si>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</si>
  <si>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</si>
  <si>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</si>
  <si>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</si>
  <si>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</si>
  <si>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</si>
  <si>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</si>
  <si>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</si>
  <si>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</si>
  <si>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</si>
  <si>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</si>
  <si>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</si>
  <si>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</si>
  <si>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</si>
  <si>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</si>
  <si>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</si>
  <si>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</si>
  <si>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</si>
  <si>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</si>
  <si>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</si>
  <si>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</si>
  <si>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</si>
  <si>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</si>
  <si>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</si>
  <si>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</si>
  <si>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</si>
  <si>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</si>
  <si>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000 0309 0000000000 122 </t>
  </si>
  <si>
    <t xml:space="preserve">000 0309 0000000000 123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</si>
  <si>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</si>
  <si>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</si>
  <si>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</si>
  <si>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</si>
  <si>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</si>
  <si>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</si>
  <si>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</si>
  <si>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</si>
  <si>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</si>
  <si>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</si>
  <si>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</si>
  <si>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</si>
  <si>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</si>
  <si>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</si>
  <si>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</si>
  <si>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</si>
  <si>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</si>
  <si>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бюджетным учреждениям</t>
  </si>
  <si>
    <t xml:space="preserve">000 0400 0000000000 610 </t>
  </si>
  <si>
    <t>Субсидии бюджетным учреждениям на иные цели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</si>
  <si>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</si>
  <si>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</si>
  <si>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</si>
  <si>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</si>
  <si>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</si>
  <si>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</si>
  <si>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</si>
  <si>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</si>
  <si>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</si>
  <si>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</si>
  <si>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000 0405 0000000000 800 </t>
  </si>
  <si>
    <t xml:space="preserve">000 0405 0000000000 810 </t>
  </si>
  <si>
    <t xml:space="preserve">000 0405 0000000000 813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</si>
  <si>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</si>
  <si>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</si>
  <si>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</si>
  <si>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</si>
  <si>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</si>
  <si>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</si>
  <si>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</si>
  <si>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</si>
  <si>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</si>
  <si>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</si>
  <si>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</si>
  <si>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</si>
  <si>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</si>
  <si>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</si>
  <si>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</si>
  <si>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 xml:space="preserve">000 0412 0000000000 600 </t>
  </si>
  <si>
    <t xml:space="preserve">000 0412 0000000000 610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</si>
  <si>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</si>
  <si>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</si>
  <si>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</si>
  <si>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</si>
  <si>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</si>
  <si>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</si>
  <si>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</si>
  <si>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</si>
  <si>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</si>
  <si>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</si>
  <si>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</si>
  <si>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</si>
  <si>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</si>
  <si>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</si>
  <si>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</si>
  <si>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</si>
  <si>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</si>
  <si>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</si>
  <si>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</si>
  <si>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 xml:space="preserve">000 0500 0000000000 612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</si>
  <si>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</si>
  <si>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</si>
  <si>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</si>
  <si>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</si>
  <si>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</si>
  <si>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</si>
  <si>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</si>
  <si>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</si>
  <si>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</si>
  <si>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</si>
  <si>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</si>
  <si>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</si>
  <si>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</si>
  <si>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</si>
  <si>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</si>
  <si>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</si>
  <si>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</si>
  <si>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</si>
  <si>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</si>
  <si>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</si>
  <si>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000 0505 0000000000 600 </t>
  </si>
  <si>
    <t xml:space="preserve">000 0505 0000000000 610 </t>
  </si>
  <si>
    <t xml:space="preserve">000 0505 0000000000 611 </t>
  </si>
  <si>
    <t xml:space="preserve">000 0505 0000000000 612 </t>
  </si>
  <si>
    <t>ОБРАЗОВАНИЕ</t>
  </si>
  <si>
    <t xml:space="preserve">000 0700 0000000000 000 </t>
  </si>
  <si>
    <t xml:space="preserve">000 0700 0000000000 100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</si>
  <si>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</si>
  <si>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</si>
  <si>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</si>
  <si>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000 0700 0000000000 123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</si>
  <si>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</si>
  <si>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</si>
  <si>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</si>
  <si>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</si>
  <si>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</si>
  <si>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</si>
  <si>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</si>
  <si>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</si>
  <si>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</si>
  <si>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</si>
  <si>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</si>
  <si>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Субсидии (гранты в форме субсидий), подлежащие казначейскому сопровождению</t>
  </si>
  <si>
    <t xml:space="preserve">000 0700 0000000000 632 </t>
  </si>
  <si>
    <t xml:space="preserve">000 0700 0000000000 800 </t>
  </si>
  <si>
    <t xml:space="preserve">000 0700 0000000000 850 </t>
  </si>
  <si>
    <t xml:space="preserve">000 0700 0000000000 852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</si>
  <si>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</si>
  <si>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</si>
  <si>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</si>
  <si>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</si>
  <si>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</si>
  <si>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</si>
  <si>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</si>
  <si>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</si>
  <si>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</si>
  <si>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</si>
  <si>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</si>
  <si>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</si>
  <si>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</si>
  <si>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</si>
  <si>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</si>
  <si>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</si>
  <si>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</si>
  <si>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</si>
  <si>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</si>
  <si>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</si>
  <si>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</si>
  <si>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</si>
  <si>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</si>
  <si>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</si>
  <si>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</si>
  <si>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</si>
  <si>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</si>
  <si>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</si>
  <si>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</si>
  <si>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000 0709 0000000000 123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</si>
  <si>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</si>
  <si>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</si>
  <si>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</si>
  <si>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</si>
  <si>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</si>
  <si>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000 0709 0000000000 600 </t>
  </si>
  <si>
    <t xml:space="preserve">000 0709 0000000000 630 </t>
  </si>
  <si>
    <t xml:space="preserve">000 0709 0000000000 632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</si>
  <si>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</si>
  <si>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</si>
  <si>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</si>
  <si>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</si>
  <si>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</si>
  <si>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</si>
  <si>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</si>
  <si>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000 0800 0000000000 123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</si>
  <si>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</si>
  <si>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</si>
  <si>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</si>
  <si>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</si>
  <si>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</si>
  <si>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</si>
  <si>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</si>
  <si>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</si>
  <si>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</si>
  <si>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</si>
  <si>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</si>
  <si>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</si>
  <si>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</si>
  <si>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</si>
  <si>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</si>
  <si>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</si>
  <si>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</si>
  <si>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</si>
  <si>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</si>
  <si>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</si>
  <si>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</si>
  <si>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</si>
  <si>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</si>
  <si>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</si>
  <si>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000 0804 0000000000 123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</si>
  <si>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</si>
  <si>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</si>
  <si>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</si>
  <si>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</si>
  <si>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000 1000 0000000000 123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</si>
  <si>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</si>
  <si>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</si>
  <si>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</si>
  <si>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</si>
  <si>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</si>
  <si>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</si>
  <si>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</si>
  <si>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</si>
  <si>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</si>
  <si>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</si>
  <si>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</si>
  <si>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</si>
  <si>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</si>
  <si>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</si>
  <si>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</si>
  <si>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Иные выплаты населению</t>
  </si>
  <si>
    <t xml:space="preserve">000 1000 0000000000 360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</si>
  <si>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</si>
  <si>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</si>
  <si>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</si>
  <si>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</si>
  <si>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</si>
  <si>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</si>
  <si>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</si>
  <si>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</si>
  <si>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</si>
  <si>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</si>
  <si>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</si>
  <si>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</si>
  <si>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</si>
  <si>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</si>
  <si>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</si>
  <si>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</si>
  <si>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</si>
  <si>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</si>
  <si>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>Охрана семьи и детства</t>
  </si>
  <si>
    <t xml:space="preserve">000 1004 0000000000 000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</si>
  <si>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</si>
  <si>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</si>
  <si>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</si>
  <si>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</si>
  <si>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</si>
  <si>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</si>
  <si>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</si>
  <si>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</si>
  <si>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</si>
  <si>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</si>
  <si>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000 1006 0000000000 123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</si>
  <si>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</si>
  <si>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</si>
  <si>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</si>
  <si>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</si>
  <si>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000 1006 0000000000 360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</si>
  <si>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</si>
  <si>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</si>
  <si>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</si>
  <si>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</si>
  <si>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</si>
  <si>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</si>
  <si>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</si>
  <si>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000 1100 0000000000 122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</si>
  <si>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</si>
  <si>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</si>
  <si>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</si>
  <si>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</si>
  <si>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</si>
  <si>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</si>
  <si>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</si>
  <si>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</si>
  <si>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</si>
  <si>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</si>
  <si>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</si>
  <si>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</si>
  <si>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</si>
  <si>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</si>
  <si>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</si>
  <si>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</si>
  <si>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</si>
  <si>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</si>
  <si>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</si>
  <si>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</si>
  <si>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</si>
  <si>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</si>
  <si>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</si>
  <si>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</si>
  <si>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</si>
  <si>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</si>
  <si>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</si>
  <si>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</si>
  <si>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</si>
  <si>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</si>
  <si>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</si>
  <si>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</si>
  <si>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</si>
  <si>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</si>
  <si>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</si>
  <si>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</si>
  <si>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</si>
  <si>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</si>
  <si>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</si>
  <si>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</si>
  <si>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</si>
  <si>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</si>
  <si>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</si>
  <si>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</si>
  <si>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</si>
  <si>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</si>
  <si>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</si>
  <si>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</si>
  <si>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</si>
  <si>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</si>
  <si>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</si>
  <si>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</si>
  <si>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C:\форма 117\117Y01.txt</t>
  </si>
  <si>
    <t>Доходы/EXPORT_SRC_CODE</t>
  </si>
  <si>
    <t>007007</t>
  </si>
  <si>
    <t>Доходы/PERIOD</t>
  </si>
  <si>
    <t>Периодичность: месячная</t>
  </si>
  <si>
    <t>х</t>
  </si>
  <si>
    <t xml:space="preserve">     в том числе:</t>
  </si>
  <si>
    <t xml:space="preserve">  Кредиты кредитных организаций в валюте Российской Федерации</t>
  </si>
  <si>
    <t xml:space="preserve"> 992 0102000000 0000 000</t>
  </si>
  <si>
    <t xml:space="preserve">  Получение кредитов от кредитных организаций в валюте Российской Федерации</t>
  </si>
  <si>
    <t xml:space="preserve"> 992 0102000000 0000 700</t>
  </si>
  <si>
    <t xml:space="preserve">  Получение кредитов от кредитных организаций бюджетами городских округов в валюте Российской Федерации</t>
  </si>
  <si>
    <t xml:space="preserve"> 992 0102000004 0000 710</t>
  </si>
  <si>
    <t xml:space="preserve">  Погашение кредитов, предоставленных кредитными организациями в валюте Российской Федерации</t>
  </si>
  <si>
    <t xml:space="preserve"> 992 0102000000 0000 800</t>
  </si>
  <si>
    <t xml:space="preserve">  Погашение бюджетами городских округов кредитов от кредитных организаций в валюте Российской Федерации</t>
  </si>
  <si>
    <t xml:space="preserve"> 992 0102000004 0000 810</t>
  </si>
  <si>
    <t xml:space="preserve"> - </t>
  </si>
  <si>
    <t>изменение остатков средств</t>
  </si>
  <si>
    <t xml:space="preserve"> 992 0105000000 0000 000</t>
  </si>
  <si>
    <t xml:space="preserve">  Изменение остатков средств на счетах по учету средств бюджетов</t>
  </si>
  <si>
    <t xml:space="preserve"> 992 0105000000 0000 500</t>
  </si>
  <si>
    <t xml:space="preserve">  Увеличение прочих остатков средств бюджетов</t>
  </si>
  <si>
    <t xml:space="preserve"> 992 0105020000 0000 500</t>
  </si>
  <si>
    <t xml:space="preserve">  Увеличение прочих остатков денежных средств бюджетов</t>
  </si>
  <si>
    <t xml:space="preserve"> 992 0105020100 0000 510</t>
  </si>
  <si>
    <t xml:space="preserve">  Увеличение прочих остатков денежных средств  бюджетов городских округов</t>
  </si>
  <si>
    <t xml:space="preserve"> 992 0105020104 0000 510</t>
  </si>
  <si>
    <t xml:space="preserve"> 992 0105000000 0000 600</t>
  </si>
  <si>
    <t xml:space="preserve">  Уменьшение прочих остатков средств бюджетов</t>
  </si>
  <si>
    <t xml:space="preserve"> 992 0105020000 0000 600</t>
  </si>
  <si>
    <t xml:space="preserve">  Уменьшение прочих остатков денежных средств бюджетов</t>
  </si>
  <si>
    <t xml:space="preserve"> 992 0105020100 0000 610</t>
  </si>
  <si>
    <t xml:space="preserve">  Уменьшение прочих остатков денежных средств бюджетов городских округов</t>
  </si>
  <si>
    <t xml:space="preserve"> 992 0105020104 0000 610</t>
  </si>
  <si>
    <t>(подпись)</t>
  </si>
  <si>
    <t>(расшифровка подписи)</t>
  </si>
  <si>
    <t>службы</t>
  </si>
  <si>
    <t>С.К. Новинькова</t>
  </si>
  <si>
    <t>Руководитель финансово-экономической</t>
  </si>
  <si>
    <t>Н.Г. Бобрецова</t>
  </si>
  <si>
    <t xml:space="preserve">000 1105 0000000000 244 </t>
  </si>
  <si>
    <t>000 1105 0000000000 240</t>
  </si>
  <si>
    <t xml:space="preserve">000 1105 0000000000 200 </t>
  </si>
  <si>
    <t>000 1105 0000000000 120</t>
  </si>
  <si>
    <t>000 1105 0000000000 123</t>
  </si>
  <si>
    <t>000 1105 0000000000 122</t>
  </si>
  <si>
    <t xml:space="preserve">000 1004 0000000000 300 </t>
  </si>
  <si>
    <t xml:space="preserve">000 1004 0000000000 320 </t>
  </si>
  <si>
    <t xml:space="preserve">000 1004 0000000000 322 </t>
  </si>
  <si>
    <t xml:space="preserve">000 0709 0000000000 400 </t>
  </si>
  <si>
    <t xml:space="preserve">000 0709 0000000000 410 </t>
  </si>
  <si>
    <t xml:space="preserve">000 0709 0000000000 414 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</si>
  <si>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</si>
  <si>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</si>
  <si>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</si>
  <si>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000 0102 0000000000 122 </t>
  </si>
  <si>
    <t xml:space="preserve">000 0102 0000000000 121 </t>
  </si>
  <si>
    <t xml:space="preserve">000 0102 0000000000 129 </t>
  </si>
  <si>
    <t>000 0103 0000000000 120</t>
  </si>
  <si>
    <t>000 0103 0000000000 122</t>
  </si>
  <si>
    <t>000 0103 0000000000 000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</si>
  <si>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</si>
  <si>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</si>
  <si>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</si>
  <si>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</si>
  <si>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</si>
  <si>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000 0113 0000000000 242 </t>
  </si>
  <si>
    <t xml:space="preserve">000 0113 0000000000 360 </t>
  </si>
  <si>
    <t xml:space="preserve">000 0113 0000000000 300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</si>
  <si>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</si>
  <si>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</si>
  <si>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</si>
  <si>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</si>
  <si>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000 0412 0000000000 244 </t>
  </si>
  <si>
    <t>000 0103 0000000000 100</t>
  </si>
  <si>
    <t xml:space="preserve">000 0106 0000000000 853 </t>
  </si>
  <si>
    <t xml:space="preserve">000 0107 0000000000 000 </t>
  </si>
  <si>
    <t>Обеспечение проведения выборов и референдумов</t>
  </si>
  <si>
    <t xml:space="preserve">000 0107 0000000000 200 </t>
  </si>
  <si>
    <t xml:space="preserve">000 0107 0000000000 240 </t>
  </si>
  <si>
    <t xml:space="preserve">000 0107 0000000000 244 </t>
  </si>
  <si>
    <t xml:space="preserve">000 0100 0000000000 300 </t>
  </si>
  <si>
    <t xml:space="preserve">000 0100 0000000000 360 </t>
  </si>
  <si>
    <t>923 21935118040000150</t>
  </si>
  <si>
    <t xml:space="preserve"> 923 20230024040000150</t>
  </si>
  <si>
    <t xml:space="preserve"> 992 20230024040000150</t>
  </si>
  <si>
    <t>923 11609040040000140</t>
  </si>
  <si>
    <t>000 11609000000000140</t>
  </si>
  <si>
    <t>875 11601053010000140</t>
  </si>
  <si>
    <t>188 11610123010000140</t>
  </si>
  <si>
    <t>321 11610123010000140</t>
  </si>
  <si>
    <t>843 11610123010000140</t>
  </si>
  <si>
    <t>141 11610123010000140</t>
  </si>
  <si>
    <t>182 11610129010000140</t>
  </si>
  <si>
    <t>923 11611064010000140</t>
  </si>
  <si>
    <t>000 11400000000000000</t>
  </si>
  <si>
    <t>000 11200000000000000</t>
  </si>
  <si>
    <t>000 11100000000000000</t>
  </si>
  <si>
    <t>000 10600000000000000</t>
  </si>
  <si>
    <t>000 10500000000000000</t>
  </si>
  <si>
    <t>000 10300000000000000</t>
  </si>
  <si>
    <t>923 11402043040000410</t>
  </si>
  <si>
    <t>923 11406012040000430</t>
  </si>
  <si>
    <t>875 11610123010000140</t>
  </si>
  <si>
    <t>182 10606042042100110</t>
  </si>
  <si>
    <t>182 10606042041000110</t>
  </si>
  <si>
    <t>182 10606032043000110</t>
  </si>
  <si>
    <t>182 10606032042100110</t>
  </si>
  <si>
    <t>182 10606032041000110</t>
  </si>
  <si>
    <t>182 10504010022100110</t>
  </si>
  <si>
    <t>182 10501011011000110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</si>
  <si>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</si>
  <si>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</si>
  <si>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</si>
  <si>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</si>
  <si>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</si>
  <si>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</si>
  <si>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</si>
  <si>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</si>
  <si>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</si>
  <si>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</si>
  <si>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</si>
  <si>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</si>
  <si>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</si>
  <si>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</si>
  <si>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Дотации бюджетам городских округов на выравнивание бюджетной обеспеченности из бюджета субъекта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</si>
  <si>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</si>
  <si>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</si>
  <si>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</si>
  <si>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 ОТ ПРОДАЖИ МАТЕРИАЛЬНЫХ И НЕМАТЕРИАЛЬНЫХ АКТИВОВ</t>
  </si>
  <si>
    <t>000 11611060010000140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</si>
  <si>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</si>
  <si>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</si>
  <si>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</si>
  <si>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000 11406010000000430</t>
  </si>
  <si>
    <t>00011402040040000410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</si>
  <si>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</si>
  <si>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000 11302990000000130</t>
  </si>
  <si>
    <t>000 11201000010000120</t>
  </si>
  <si>
    <t>000 11109040000000120</t>
  </si>
  <si>
    <t>000 11105070000000120</t>
  </si>
  <si>
    <t>000 11105030000000120</t>
  </si>
  <si>
    <t>00011105010000000120</t>
  </si>
  <si>
    <t>00010803000010000110</t>
  </si>
  <si>
    <t>000 10606040000000110</t>
  </si>
  <si>
    <t>000 10601000000000110</t>
  </si>
  <si>
    <t>000 10504000020000110</t>
  </si>
  <si>
    <t>000 10502000020000110</t>
  </si>
  <si>
    <t>000 10501010010000110</t>
  </si>
  <si>
    <t>000 10302000010000110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</si>
  <si>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</si>
  <si>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Платежи, уплачиваемые в целях возмещения вреда, причиняемого автомобильным дорогам</t>
  </si>
  <si>
    <t>Доходы от продажи земельных участков, государственная собственность на которые не разграничена</t>
  </si>
  <si>
    <t xml:space="preserve"> </t>
  </si>
  <si>
    <t xml:space="preserve">000 0113 0000000000 853 </t>
  </si>
  <si>
    <t xml:space="preserve">000 0407 0000000000 000 </t>
  </si>
  <si>
    <t xml:space="preserve">000 0407 0000000000 200 </t>
  </si>
  <si>
    <t xml:space="preserve">000 0407 0000000000 240 </t>
  </si>
  <si>
    <t xml:space="preserve">000 0407 0000000000 244 </t>
  </si>
  <si>
    <t>Лесное хозяйство</t>
  </si>
  <si>
    <t xml:space="preserve">000 0709 0000000000 853 </t>
  </si>
  <si>
    <t xml:space="preserve">000 0801 0000000000 400 </t>
  </si>
  <si>
    <t xml:space="preserve">000 0801 0000000000 410 </t>
  </si>
  <si>
    <t xml:space="preserve">000 0801 0000000000 414 </t>
  </si>
  <si>
    <t xml:space="preserve">000 0800 0000000000 400 </t>
  </si>
  <si>
    <t xml:space="preserve">000 0800 0000000000 410 </t>
  </si>
  <si>
    <t xml:space="preserve">000 0800 0000000000 414 </t>
  </si>
  <si>
    <t xml:space="preserve">Заместитель начальника управления -
начальник отдела бухгалтерского 
учета, отчетности и сопровождения  бюджета Финансового управления администрации городского округа "Вуктыл" </t>
  </si>
  <si>
    <t>на 01.03.2020 г.</t>
  </si>
  <si>
    <t>Налог, взимаемый в связи с применением упрощенной системы налогообложения</t>
  </si>
  <si>
    <t>000 10501000000000110</t>
  </si>
  <si>
    <t>182 10501011012100110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</si>
  <si>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</si>
  <si>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</si>
  <si>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</si>
  <si>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</si>
  <si>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</si>
  <si>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</si>
  <si>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</si>
  <si>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</si>
  <si>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</si>
  <si>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000 10606000000000110</t>
  </si>
  <si>
    <t xml:space="preserve">Земельный налог </t>
  </si>
  <si>
    <t>000 10606030000000110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</si>
  <si>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</si>
  <si>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</si>
  <si>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</si>
  <si>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</si>
  <si>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048 11201030016000120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</si>
  <si>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</si>
  <si>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</si>
  <si>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</si>
  <si>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Доходы от компенсации затрат государства</t>
  </si>
  <si>
    <t>000 11302000000000130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</si>
  <si>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</si>
  <si>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</si>
  <si>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000 11406000000000430</t>
  </si>
  <si>
    <t>Доходы от продажи земельных участков, находящихся в государственной и муниципальной собственности</t>
  </si>
  <si>
    <t>000 11500000000000000</t>
  </si>
  <si>
    <t>АДМИНИСТРАТИВНЫЕ ПЛАТЕЖИ И СБОРЫ</t>
  </si>
  <si>
    <t>000 11502000000000140</t>
  </si>
  <si>
    <t>Платежи, взимаемые государственными и муниципальными органами (организациями) за выполнение определенных функций</t>
  </si>
  <si>
    <t>000 11502040040000140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</si>
  <si>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</si>
  <si>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923 11502040040000140</t>
  </si>
  <si>
    <t>000 11601000010000140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</si>
  <si>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</si>
  <si>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000 11610000000000140</t>
  </si>
  <si>
    <t>Платежи в целях возмещения причиненного ущерба (убытков)</t>
  </si>
  <si>
    <t>000 11610120000000140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</si>
  <si>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</si>
  <si>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000 1160120001000140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</si>
  <si>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</si>
  <si>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875 11601203010000140</t>
  </si>
  <si>
    <t>322 11610123010000140</t>
  </si>
  <si>
    <t>852 11610123010000140</t>
  </si>
  <si>
    <t>Субсидии бюджетам бюджетной системы Российской Федерации (межбюджетные субсидии)</t>
  </si>
  <si>
    <t>000 20220000000000150</t>
  </si>
  <si>
    <t>000 20229999000000150</t>
  </si>
  <si>
    <t>923 20229999040000150</t>
  </si>
  <si>
    <t>Прочие субсидии</t>
  </si>
  <si>
    <t>Прочие субсидии бюджетам городских округов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</si>
  <si>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</si>
  <si>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</si>
  <si>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923 20235118040000150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</si>
  <si>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</si>
  <si>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</si>
  <si>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</si>
  <si>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000 20239999000000150</t>
  </si>
  <si>
    <t>000 21935118040000150</t>
  </si>
  <si>
    <t>000 21960010040000150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</si>
  <si>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</si>
  <si>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</si>
  <si>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000 21800000000000150
</t>
  </si>
  <si>
    <t xml:space="preserve">000 21800000040000150
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</si>
  <si>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</si>
  <si>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000 21800000000000000
</t>
  </si>
  <si>
    <t xml:space="preserve">975 21800000040000150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</si>
  <si>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</si>
  <si>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</si>
  <si>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182 10102000010000110</t>
  </si>
  <si>
    <r>
      <t xml:space="preserve">" 25  </t>
    </r>
    <r>
      <rPr>
        <u/>
        <sz val="10"/>
        <rFont val="Arial Cyr"/>
        <charset val="204"/>
      </rPr>
      <t>"</t>
    </r>
    <r>
      <rPr>
        <u/>
        <sz val="10"/>
        <rFont val="Arial"/>
        <family val="2"/>
        <charset val="204"/>
      </rPr>
      <t xml:space="preserve"> марта 2020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</si>
</sst>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dd/mm/yyyy\ &quot;г.&quot;"/>
    <numFmt numFmtId="165" formatCode="?"/>
    <numFmt numFmtId="166" formatCode="#,##0.00_ ;\-#,##0.00\ "/>
  </numFmts>
  <fonts count="2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 Cyr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name val="Arial Cyr"/>
      <charset val="204"/>
    </font>
    <font>
      <u/>
      <sz val="10"/>
      <name val="Arial"/>
      <family val="2"/>
      <charset val="204"/>
    </font>
    <font>
      <u/>
      <sz val="10"/>
      <name val="Arial Cyr"/>
      <charset val="204"/>
    </font>
    <font>
      <sz val="12"/>
      <name val="Times New Roman"/>
      <family val="1"/>
      <charset val="204"/>
    </font>
    <font>
      <i/>
      <sz val="9"/>
      <color rgb="FF000000"/>
      <name val="Cambria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1">
    <xf numFmtId="0" fontId="0" fillId="0" borderId="0"/>
    <xf numFmtId="0" fontId="6" fillId="0" borderId="30">
      <alignment horizontal="left" wrapText="1"/>
    </xf>
    <xf numFmtId="49" fontId="6" fillId="0" borderId="32">
      <alignment horizontal="center" wrapText="1"/>
    </xf>
    <xf numFmtId="49" fontId="6" fillId="0" borderId="34">
      <alignment horizontal="center"/>
    </xf>
    <xf numFmtId="4" fontId="6" fillId="0" borderId="36">
      <alignment horizontal="right"/>
    </xf>
    <xf numFmtId="0" fontId="6" fillId="0" borderId="38">
      <alignment horizontal="left" wrapText="1"/>
    </xf>
    <xf numFmtId="49" fontId="6" fillId="0" borderId="40">
      <alignment horizontal="center" wrapText="1"/>
    </xf>
    <xf numFmtId="49" fontId="6" fillId="0" borderId="42">
      <alignment horizontal="center"/>
    </xf>
    <xf numFmtId="0" fontId="9" fillId="0" borderId="42"/>
    <xf numFmtId="0" fontId="6" fillId="0" borderId="30">
      <alignment horizontal="left" wrapText="1" indent="1"/>
    </xf>
    <xf numFmtId="49" fontId="6" fillId="0" borderId="45">
      <alignment horizontal="center" wrapText="1"/>
    </xf>
    <xf numFmtId="49" fontId="6" fillId="0" borderId="47">
      <alignment horizontal="center"/>
    </xf>
    <xf numFmtId="4" fontId="6" fillId="0" borderId="47">
      <alignment horizontal="right"/>
    </xf>
    <xf numFmtId="0" fontId="6" fillId="0" borderId="38">
      <alignment horizontal="left" wrapText="1" indent="2"/>
    </xf>
    <xf numFmtId="0" fontId="6" fillId="0" borderId="48">
      <alignment horizontal="left" wrapText="1" indent="2"/>
    </xf>
    <xf numFmtId="49" fontId="6" fillId="0" borderId="45">
      <alignment horizontal="center" shrinkToFit="1"/>
    </xf>
    <xf numFmtId="49" fontId="6" fillId="0" borderId="47">
      <alignment horizontal="center" shrinkToFit="1"/>
    </xf>
    <xf numFmtId="4" fontId="15" fillId="0" borderId="36">
      <alignment horizontal="right" vertical="center" shrinkToFit="1"/>
    </xf>
    <xf numFmtId="1" fontId="15" fillId="0" borderId="36">
      <alignment horizontal="center" vertical="center" shrinkToFit="1"/>
    </xf>
    <xf numFmtId="43" fontId="22" fillId="0" borderId="0" applyFont="0" applyFill="0" applyBorder="0" applyAlignment="0" applyProtection="0"/>
    <xf numFmtId="0" fontId="19" fillId="0" borderId="0"/>
  </cellStyleXfs>
  <cellXfs count="197">
    <xf numFmtId="0" fontId="0" fillId="0" borderId="0" xfId="0"/>
    <xf numFmtId="0" fontId="3" fillId="2" borderId="0" xfId="0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49" fontId="3" fillId="2" borderId="0" xfId="0" applyNumberFormat="1" applyFont="1" applyFill="1" applyBorder="1" applyAlignment="1" applyProtection="1"/>
    <xf numFmtId="0" fontId="5" fillId="2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0" fontId="7" fillId="2" borderId="31" xfId="1" applyNumberFormat="1" applyFont="1" applyFill="1" applyBorder="1" applyProtection="1">
      <alignment horizontal="left" wrapText="1"/>
    </xf>
    <xf numFmtId="49" fontId="7" fillId="2" borderId="33" xfId="2" applyNumberFormat="1" applyFont="1" applyFill="1" applyBorder="1" applyAlignment="1" applyProtection="1">
      <alignment horizontal="center" wrapText="1"/>
    </xf>
    <xf numFmtId="49" fontId="7" fillId="2" borderId="35" xfId="3" applyNumberFormat="1" applyFont="1" applyFill="1" applyBorder="1" applyAlignment="1" applyProtection="1">
      <alignment horizontal="center"/>
    </xf>
    <xf numFmtId="0" fontId="7" fillId="2" borderId="39" xfId="5" applyNumberFormat="1" applyFont="1" applyFill="1" applyBorder="1" applyProtection="1">
      <alignment horizontal="left" wrapText="1"/>
    </xf>
    <xf numFmtId="49" fontId="7" fillId="2" borderId="41" xfId="6" applyNumberFormat="1" applyFont="1" applyFill="1" applyBorder="1" applyAlignment="1" applyProtection="1">
      <alignment horizontal="center" wrapText="1"/>
    </xf>
    <xf numFmtId="49" fontId="7" fillId="2" borderId="42" xfId="7" applyNumberFormat="1" applyFont="1" applyFill="1" applyBorder="1" applyAlignment="1" applyProtection="1">
      <alignment horizontal="center"/>
    </xf>
    <xf numFmtId="0" fontId="7" fillId="2" borderId="44" xfId="9" applyNumberFormat="1" applyFont="1" applyFill="1" applyBorder="1" applyProtection="1">
      <alignment horizontal="left" wrapText="1" indent="1"/>
    </xf>
    <xf numFmtId="49" fontId="7" fillId="2" borderId="46" xfId="10" applyNumberFormat="1" applyFont="1" applyFill="1" applyBorder="1" applyAlignment="1" applyProtection="1">
      <alignment horizontal="center" wrapText="1"/>
    </xf>
    <xf numFmtId="49" fontId="7" fillId="2" borderId="47" xfId="11" applyNumberFormat="1" applyFont="1" applyFill="1" applyBorder="1" applyAlignment="1" applyProtection="1">
      <alignment horizontal="center"/>
    </xf>
    <xf numFmtId="0" fontId="6" fillId="2" borderId="39" xfId="13" applyNumberFormat="1" applyFont="1" applyFill="1" applyBorder="1" applyProtection="1">
      <alignment horizontal="left" wrapText="1" indent="2"/>
    </xf>
    <xf numFmtId="49" fontId="6" fillId="2" borderId="41" xfId="6" applyNumberFormat="1" applyFont="1" applyFill="1" applyBorder="1" applyAlignment="1" applyProtection="1">
      <alignment horizontal="center" wrapText="1"/>
    </xf>
    <xf numFmtId="49" fontId="6" fillId="2" borderId="42" xfId="7" applyNumberFormat="1" applyFont="1" applyFill="1" applyBorder="1" applyAlignment="1" applyProtection="1">
      <alignment horizontal="center"/>
    </xf>
    <xf numFmtId="0" fontId="6" fillId="2" borderId="44" xfId="14" applyNumberFormat="1" applyFont="1" applyFill="1" applyBorder="1" applyProtection="1">
      <alignment horizontal="left" wrapText="1" indent="2"/>
    </xf>
    <xf numFmtId="49" fontId="6" fillId="2" borderId="46" xfId="15" applyNumberFormat="1" applyFont="1" applyFill="1" applyBorder="1" applyAlignment="1" applyProtection="1">
      <alignment horizontal="center" shrinkToFit="1"/>
    </xf>
    <xf numFmtId="49" fontId="6" fillId="2" borderId="47" xfId="16" applyNumberFormat="1" applyFont="1" applyFill="1" applyBorder="1" applyAlignment="1" applyProtection="1">
      <alignment horizontal="center" shrinkToFit="1"/>
    </xf>
    <xf numFmtId="0" fontId="6" fillId="2" borderId="44" xfId="14" applyNumberFormat="1" applyFill="1" applyBorder="1" applyProtection="1">
      <alignment horizontal="left" wrapText="1" indent="2"/>
    </xf>
    <xf numFmtId="49" fontId="6" fillId="2" borderId="46" xfId="15" applyNumberFormat="1" applyFill="1" applyBorder="1" applyAlignment="1" applyProtection="1">
      <alignment horizontal="center" shrinkToFit="1"/>
    </xf>
    <xf numFmtId="49" fontId="6" fillId="2" borderId="47" xfId="16" applyNumberFormat="1" applyFill="1" applyBorder="1" applyAlignment="1" applyProtection="1">
      <alignment horizontal="center" shrinkToFit="1"/>
    </xf>
    <xf numFmtId="4" fontId="11" fillId="2" borderId="29" xfId="0" applyNumberFormat="1" applyFont="1" applyFill="1" applyBorder="1" applyAlignment="1">
      <alignment horizontal="center"/>
    </xf>
    <xf numFmtId="0" fontId="7" fillId="2" borderId="44" xfId="14" applyNumberFormat="1" applyFont="1" applyFill="1" applyBorder="1" applyProtection="1">
      <alignment horizontal="left" wrapText="1" indent="2"/>
    </xf>
    <xf numFmtId="49" fontId="7" fillId="2" borderId="50" xfId="10" applyNumberFormat="1" applyFont="1" applyFill="1" applyBorder="1" applyAlignment="1" applyProtection="1">
      <alignment horizontal="center" wrapText="1"/>
    </xf>
    <xf numFmtId="49" fontId="7" fillId="2" borderId="51" xfId="11" applyNumberFormat="1" applyFont="1" applyFill="1" applyBorder="1" applyAlignment="1" applyProtection="1">
      <alignment horizontal="center"/>
    </xf>
    <xf numFmtId="49" fontId="6" fillId="2" borderId="20" xfId="6" applyNumberFormat="1" applyFont="1" applyFill="1" applyBorder="1" applyAlignment="1" applyProtection="1">
      <alignment horizontal="center" wrapText="1"/>
    </xf>
    <xf numFmtId="49" fontId="6" fillId="2" borderId="21" xfId="7" applyNumberFormat="1" applyFont="1" applyFill="1" applyBorder="1" applyAlignment="1" applyProtection="1">
      <alignment horizontal="center"/>
    </xf>
    <xf numFmtId="49" fontId="6" fillId="2" borderId="29" xfId="7" applyNumberFormat="1" applyFont="1" applyFill="1" applyBorder="1" applyAlignment="1" applyProtection="1">
      <alignment horizontal="center"/>
    </xf>
    <xf numFmtId="4" fontId="8" fillId="2" borderId="13" xfId="0" applyNumberFormat="1" applyFont="1" applyFill="1" applyBorder="1" applyAlignment="1">
      <alignment horizontal="center"/>
    </xf>
    <xf numFmtId="4" fontId="8" fillId="2" borderId="29" xfId="0" applyNumberFormat="1" applyFont="1" applyFill="1" applyBorder="1" applyAlignment="1">
      <alignment horizontal="right"/>
    </xf>
    <xf numFmtId="4" fontId="11" fillId="2" borderId="29" xfId="0" applyNumberFormat="1" applyFont="1" applyFill="1" applyBorder="1" applyAlignment="1">
      <alignment horizontal="right"/>
    </xf>
    <xf numFmtId="0" fontId="6" fillId="2" borderId="26" xfId="14" applyNumberFormat="1" applyFill="1" applyBorder="1" applyProtection="1">
      <alignment horizontal="left" wrapText="1" indent="2"/>
    </xf>
    <xf numFmtId="49" fontId="6" fillId="2" borderId="53" xfId="15" applyNumberFormat="1" applyFill="1" applyBorder="1" applyAlignment="1" applyProtection="1">
      <alignment horizontal="center" shrinkToFit="1"/>
    </xf>
    <xf numFmtId="49" fontId="6" fillId="2" borderId="54" xfId="16" applyNumberFormat="1" applyFill="1" applyBorder="1" applyAlignment="1" applyProtection="1">
      <alignment horizontal="center" shrinkToFit="1"/>
    </xf>
    <xf numFmtId="4" fontId="11" fillId="2" borderId="19" xfId="0" applyNumberFormat="1" applyFont="1" applyFill="1" applyBorder="1" applyAlignment="1">
      <alignment horizontal="right"/>
    </xf>
    <xf numFmtId="0" fontId="0" fillId="2" borderId="0" xfId="0" applyFill="1"/>
    <xf numFmtId="4" fontId="11" fillId="2" borderId="0" xfId="0" applyNumberFormat="1" applyFont="1" applyFill="1" applyBorder="1" applyAlignment="1">
      <alignment horizontal="right"/>
    </xf>
    <xf numFmtId="0" fontId="12" fillId="2" borderId="0" xfId="0" applyFont="1" applyFill="1"/>
    <xf numFmtId="0" fontId="2" fillId="2" borderId="0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/>
    </xf>
    <xf numFmtId="49" fontId="2" fillId="2" borderId="2" xfId="0" applyNumberFormat="1" applyFont="1" applyFill="1" applyBorder="1" applyAlignment="1" applyProtection="1">
      <alignment horizontal="centerContinuous"/>
    </xf>
    <xf numFmtId="164" fontId="2" fillId="2" borderId="3" xfId="0" applyNumberFormat="1" applyFont="1" applyFill="1" applyBorder="1" applyAlignment="1" applyProtection="1">
      <alignment horizontal="center"/>
    </xf>
    <xf numFmtId="49" fontId="2" fillId="2" borderId="4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49" fontId="2" fillId="2" borderId="3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/>
    <xf numFmtId="49" fontId="2" fillId="2" borderId="4" xfId="0" applyNumberFormat="1" applyFont="1" applyFill="1" applyBorder="1" applyAlignment="1" applyProtection="1">
      <alignment horizontal="centerContinuous"/>
    </xf>
    <xf numFmtId="49" fontId="2" fillId="2" borderId="7" xfId="0" applyNumberFormat="1" applyFont="1" applyFill="1" applyBorder="1" applyAlignment="1" applyProtection="1">
      <alignment horizontal="centerContinuous"/>
    </xf>
    <xf numFmtId="0" fontId="1" fillId="2" borderId="0" xfId="0" applyFont="1" applyFill="1" applyBorder="1" applyAlignment="1" applyProtection="1"/>
    <xf numFmtId="4" fontId="2" fillId="2" borderId="21" xfId="0" applyNumberFormat="1" applyFont="1" applyFill="1" applyBorder="1" applyAlignment="1" applyProtection="1">
      <alignment horizontal="right"/>
    </xf>
    <xf numFmtId="49" fontId="14" fillId="2" borderId="0" xfId="0" applyNumberFormat="1" applyFont="1" applyFill="1" applyBorder="1" applyAlignment="1">
      <alignment horizontal="left" wrapText="1"/>
    </xf>
    <xf numFmtId="0" fontId="14" fillId="2" borderId="0" xfId="0" applyFont="1" applyFill="1"/>
    <xf numFmtId="0" fontId="14" fillId="2" borderId="5" xfId="0" applyFont="1" applyFill="1" applyBorder="1"/>
    <xf numFmtId="0" fontId="14" fillId="2" borderId="5" xfId="0" applyFont="1" applyFill="1" applyBorder="1" applyAlignment="1">
      <alignment horizontal="center"/>
    </xf>
    <xf numFmtId="4" fontId="14" fillId="2" borderId="0" xfId="0" applyNumberFormat="1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wrapText="1"/>
    </xf>
    <xf numFmtId="4" fontId="8" fillId="2" borderId="21" xfId="0" applyNumberFormat="1" applyFont="1" applyFill="1" applyBorder="1" applyAlignment="1" applyProtection="1">
      <alignment horizontal="right"/>
    </xf>
    <xf numFmtId="4" fontId="2" fillId="2" borderId="0" xfId="0" applyNumberFormat="1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left"/>
    </xf>
    <xf numFmtId="0" fontId="3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/>
    </xf>
    <xf numFmtId="0" fontId="19" fillId="2" borderId="0" xfId="0" applyNumberFormat="1" applyFont="1" applyFill="1"/>
    <xf numFmtId="0" fontId="19" fillId="2" borderId="0" xfId="0" applyFont="1" applyFill="1"/>
    <xf numFmtId="0" fontId="17" fillId="2" borderId="0" xfId="0" applyFont="1" applyFill="1" applyBorder="1" applyAlignment="1" applyProtection="1"/>
    <xf numFmtId="0" fontId="17" fillId="2" borderId="0" xfId="0" applyFont="1" applyFill="1" applyBorder="1" applyAlignment="1" applyProtection="1">
      <alignment horizontal="right"/>
    </xf>
    <xf numFmtId="49" fontId="17" fillId="2" borderId="0" xfId="0" applyNumberFormat="1" applyFont="1" applyFill="1" applyBorder="1" applyAlignment="1" applyProtection="1">
      <alignment horizontal="right"/>
    </xf>
    <xf numFmtId="0" fontId="20" fillId="2" borderId="0" xfId="0" applyFont="1" applyFill="1" applyBorder="1" applyAlignment="1" applyProtection="1">
      <alignment horizontal="center"/>
    </xf>
    <xf numFmtId="0" fontId="17" fillId="2" borderId="0" xfId="0" applyFont="1" applyFill="1"/>
    <xf numFmtId="4" fontId="19" fillId="2" borderId="0" xfId="0" applyNumberFormat="1" applyFont="1" applyFill="1"/>
    <xf numFmtId="0" fontId="21" fillId="2" borderId="0" xfId="0" applyFont="1" applyFill="1"/>
    <xf numFmtId="0" fontId="16" fillId="2" borderId="0" xfId="0" applyFont="1" applyFill="1" applyBorder="1" applyAlignment="1" applyProtection="1">
      <alignment horizontal="left"/>
    </xf>
    <xf numFmtId="49" fontId="16" fillId="2" borderId="0" xfId="0" applyNumberFormat="1" applyFont="1" applyFill="1" applyBorder="1" applyAlignment="1" applyProtection="1"/>
    <xf numFmtId="0" fontId="16" fillId="2" borderId="0" xfId="0" applyFont="1" applyFill="1"/>
    <xf numFmtId="0" fontId="10" fillId="2" borderId="43" xfId="8" applyNumberFormat="1" applyFont="1" applyFill="1" applyBorder="1" applyAlignment="1" applyProtection="1">
      <alignment horizontal="center"/>
    </xf>
    <xf numFmtId="4" fontId="7" fillId="2" borderId="47" xfId="12" applyNumberFormat="1" applyFont="1" applyFill="1" applyBorder="1" applyAlignment="1" applyProtection="1">
      <alignment horizontal="center"/>
    </xf>
    <xf numFmtId="4" fontId="6" fillId="2" borderId="47" xfId="12" applyNumberFormat="1" applyFont="1" applyFill="1" applyBorder="1" applyAlignment="1" applyProtection="1">
      <alignment horizontal="center"/>
    </xf>
    <xf numFmtId="4" fontId="6" fillId="2" borderId="49" xfId="12" applyNumberFormat="1" applyFont="1" applyFill="1" applyBorder="1" applyAlignment="1" applyProtection="1">
      <alignment horizontal="center"/>
    </xf>
    <xf numFmtId="4" fontId="7" fillId="2" borderId="51" xfId="12" applyNumberFormat="1" applyFont="1" applyFill="1" applyBorder="1" applyAlignment="1" applyProtection="1">
      <alignment horizontal="center"/>
    </xf>
    <xf numFmtId="4" fontId="7" fillId="2" borderId="52" xfId="12" applyNumberFormat="1" applyFont="1" applyFill="1" applyBorder="1" applyAlignment="1" applyProtection="1">
      <alignment horizontal="center"/>
    </xf>
    <xf numFmtId="4" fontId="7" fillId="2" borderId="49" xfId="12" applyNumberFormat="1" applyFont="1" applyFill="1" applyBorder="1" applyAlignment="1" applyProtection="1">
      <alignment horizontal="center"/>
    </xf>
    <xf numFmtId="4" fontId="6" fillId="2" borderId="47" xfId="12" applyNumberFormat="1" applyFill="1" applyBorder="1" applyAlignment="1" applyProtection="1">
      <alignment horizontal="center"/>
    </xf>
    <xf numFmtId="4" fontId="6" fillId="2" borderId="49" xfId="12" applyNumberFormat="1" applyFill="1" applyBorder="1" applyAlignment="1" applyProtection="1">
      <alignment horizontal="center"/>
    </xf>
    <xf numFmtId="4" fontId="6" fillId="2" borderId="54" xfId="12" applyNumberFormat="1" applyFill="1" applyBorder="1" applyAlignment="1" applyProtection="1">
      <alignment horizontal="center"/>
    </xf>
    <xf numFmtId="4" fontId="6" fillId="2" borderId="55" xfId="12" applyNumberForma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17" fillId="2" borderId="0" xfId="0" applyNumberFormat="1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wrapText="1"/>
    </xf>
    <xf numFmtId="49" fontId="4" fillId="2" borderId="21" xfId="0" applyNumberFormat="1" applyFont="1" applyFill="1" applyBorder="1" applyAlignment="1" applyProtection="1">
      <alignment horizontal="center" wrapText="1"/>
    </xf>
    <xf numFmtId="49" fontId="11" fillId="2" borderId="21" xfId="0" applyNumberFormat="1" applyFont="1" applyFill="1" applyBorder="1" applyAlignment="1" applyProtection="1">
      <alignment horizontal="center" wrapText="1"/>
    </xf>
    <xf numFmtId="0" fontId="2" fillId="2" borderId="21" xfId="0" applyFont="1" applyFill="1" applyBorder="1" applyAlignment="1" applyProtection="1">
      <alignment vertical="center" wrapText="1"/>
    </xf>
    <xf numFmtId="49" fontId="2" fillId="2" borderId="21" xfId="0" applyNumberFormat="1" applyFont="1" applyFill="1" applyBorder="1" applyAlignment="1" applyProtection="1">
      <alignment vertical="center"/>
    </xf>
    <xf numFmtId="49" fontId="4" fillId="2" borderId="21" xfId="0" applyNumberFormat="1" applyFont="1" applyFill="1" applyBorder="1" applyAlignment="1" applyProtection="1">
      <alignment horizontal="left" wrapText="1"/>
    </xf>
    <xf numFmtId="49" fontId="4" fillId="2" borderId="21" xfId="0" applyNumberFormat="1" applyFont="1" applyFill="1" applyBorder="1" applyAlignment="1" applyProtection="1">
      <alignment horizontal="center"/>
    </xf>
    <xf numFmtId="4" fontId="4" fillId="2" borderId="21" xfId="0" applyNumberFormat="1" applyFont="1" applyFill="1" applyBorder="1" applyAlignment="1" applyProtection="1">
      <alignment horizontal="right"/>
    </xf>
    <xf numFmtId="0" fontId="2" fillId="2" borderId="21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21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right"/>
    </xf>
    <xf numFmtId="4" fontId="11" fillId="2" borderId="21" xfId="0" applyNumberFormat="1" applyFont="1" applyFill="1" applyBorder="1" applyAlignment="1" applyProtection="1">
      <alignment horizontal="right"/>
    </xf>
    <xf numFmtId="49" fontId="2" fillId="2" borderId="21" xfId="0" applyNumberFormat="1" applyFont="1" applyFill="1" applyBorder="1" applyAlignment="1" applyProtection="1">
      <alignment horizontal="left" wrapText="1"/>
    </xf>
    <xf numFmtId="49" fontId="2" fillId="2" borderId="21" xfId="0" applyNumberFormat="1" applyFont="1" applyFill="1" applyBorder="1" applyAlignment="1" applyProtection="1">
      <alignment horizontal="center"/>
    </xf>
    <xf numFmtId="49" fontId="8" fillId="2" borderId="21" xfId="0" applyNumberFormat="1" applyFont="1" applyFill="1" applyBorder="1" applyAlignment="1" applyProtection="1">
      <alignment horizontal="center"/>
    </xf>
    <xf numFmtId="49" fontId="8" fillId="2" borderId="21" xfId="0" applyNumberFormat="1" applyFont="1" applyFill="1" applyBorder="1" applyAlignment="1" applyProtection="1">
      <alignment horizontal="center" wrapText="1"/>
    </xf>
    <xf numFmtId="49" fontId="11" fillId="2" borderId="21" xfId="0" applyNumberFormat="1" applyFont="1" applyFill="1" applyBorder="1" applyAlignment="1" applyProtection="1">
      <alignment horizontal="center"/>
    </xf>
    <xf numFmtId="49" fontId="11" fillId="2" borderId="21" xfId="0" applyNumberFormat="1" applyFont="1" applyFill="1" applyBorder="1" applyAlignment="1" applyProtection="1">
      <alignment horizontal="left" wrapText="1"/>
    </xf>
    <xf numFmtId="49" fontId="8" fillId="2" borderId="21" xfId="0" applyNumberFormat="1" applyFont="1" applyFill="1" applyBorder="1" applyAlignment="1" applyProtection="1">
      <alignment horizontal="left" wrapText="1"/>
    </xf>
    <xf numFmtId="4" fontId="0" fillId="2" borderId="0" xfId="0" applyNumberFormat="1" applyFill="1"/>
    <xf numFmtId="49" fontId="2" fillId="2" borderId="2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vertical="center"/>
    </xf>
    <xf numFmtId="4" fontId="8" fillId="2" borderId="25" xfId="0" applyNumberFormat="1" applyFont="1" applyFill="1" applyBorder="1" applyAlignment="1">
      <alignment horizontal="center"/>
    </xf>
    <xf numFmtId="43" fontId="6" fillId="2" borderId="49" xfId="19" applyFont="1" applyFill="1" applyBorder="1" applyAlignment="1" applyProtection="1">
      <alignment horizontal="center"/>
    </xf>
    <xf numFmtId="166" fontId="6" fillId="2" borderId="49" xfId="19" applyNumberFormat="1" applyFont="1" applyFill="1" applyBorder="1" applyAlignment="1" applyProtection="1">
      <alignment horizontal="center"/>
    </xf>
    <xf numFmtId="166" fontId="7" fillId="2" borderId="47" xfId="19" applyNumberFormat="1" applyFont="1" applyFill="1" applyBorder="1" applyAlignment="1" applyProtection="1">
      <alignment horizontal="center"/>
    </xf>
    <xf numFmtId="166" fontId="6" fillId="2" borderId="43" xfId="19" applyNumberFormat="1" applyFont="1" applyFill="1" applyBorder="1" applyAlignment="1" applyProtection="1">
      <alignment horizontal="center"/>
    </xf>
    <xf numFmtId="4" fontId="21" fillId="2" borderId="0" xfId="0" applyNumberFormat="1" applyFont="1" applyFill="1"/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49" fontId="2" fillId="2" borderId="5" xfId="0" applyNumberFormat="1" applyFont="1" applyFill="1" applyBorder="1" applyAlignment="1" applyProtection="1">
      <alignment horizontal="left" wrapText="1"/>
    </xf>
    <xf numFmtId="49" fontId="3" fillId="2" borderId="5" xfId="0" applyNumberFormat="1" applyFont="1" applyFill="1" applyBorder="1" applyAlignment="1" applyProtection="1">
      <alignment wrapText="1"/>
    </xf>
    <xf numFmtId="49" fontId="2" fillId="2" borderId="6" xfId="0" applyNumberFormat="1" applyFont="1" applyFill="1" applyBorder="1" applyAlignment="1" applyProtection="1">
      <alignment horizontal="left" wrapText="1"/>
    </xf>
    <xf numFmtId="0" fontId="2" fillId="2" borderId="21" xfId="0" applyFont="1" applyFill="1" applyBorder="1" applyAlignment="1" applyProtection="1">
      <alignment horizontal="center" vertical="center" wrapText="1"/>
    </xf>
    <xf numFmtId="49" fontId="2" fillId="2" borderId="21" xfId="0" applyNumberFormat="1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vertical="center"/>
    </xf>
    <xf numFmtId="4" fontId="8" fillId="2" borderId="2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4" fontId="7" fillId="2" borderId="35" xfId="4" applyNumberFormat="1" applyFont="1" applyFill="1" applyBorder="1" applyAlignment="1" applyProtection="1">
      <alignment horizontal="center"/>
    </xf>
    <xf numFmtId="4" fontId="8" fillId="2" borderId="37" xfId="0" applyNumberFormat="1" applyFont="1" applyFill="1" applyBorder="1" applyAlignment="1">
      <alignment horizontal="center"/>
    </xf>
    <xf numFmtId="0" fontId="23" fillId="2" borderId="21" xfId="0" applyFont="1" applyFill="1" applyBorder="1" applyAlignment="1" applyProtection="1">
      <alignment horizontal="center" vertical="center" wrapText="1"/>
    </xf>
    <xf numFmtId="0" fontId="23" fillId="2" borderId="21" xfId="0" applyNumberFormat="1" applyFont="1" applyFill="1" applyBorder="1" applyAlignment="1" applyProtection="1">
      <alignment horizontal="center" vertical="center" wrapText="1"/>
    </xf>
    <xf numFmtId="49" fontId="23" fillId="2" borderId="21" xfId="0" applyNumberFormat="1" applyFont="1" applyFill="1" applyBorder="1" applyAlignment="1" applyProtection="1">
      <alignment horizontal="center" vertical="center" wrapText="1"/>
    </xf>
    <xf numFmtId="49" fontId="19" fillId="2" borderId="21" xfId="0" applyNumberFormat="1" applyFont="1" applyFill="1" applyBorder="1" applyAlignment="1" applyProtection="1">
      <alignment horizontal="center" vertical="center" wrapText="1"/>
    </xf>
    <xf numFmtId="0" fontId="23" fillId="2" borderId="21" xfId="0" applyFont="1" applyFill="1" applyBorder="1" applyAlignment="1" applyProtection="1">
      <alignment horizontal="center" vertical="center"/>
    </xf>
    <xf numFmtId="0" fontId="23" fillId="2" borderId="21" xfId="0" applyNumberFormat="1" applyFont="1" applyFill="1" applyBorder="1" applyAlignment="1" applyProtection="1">
      <alignment horizontal="center" vertical="center"/>
    </xf>
    <xf numFmtId="49" fontId="23" fillId="2" borderId="21" xfId="0" applyNumberFormat="1" applyFont="1" applyFill="1" applyBorder="1" applyAlignment="1" applyProtection="1">
      <alignment horizontal="center" vertical="center"/>
    </xf>
    <xf numFmtId="49" fontId="19" fillId="2" borderId="21" xfId="0" applyNumberFormat="1" applyFont="1" applyFill="1" applyBorder="1" applyAlignment="1" applyProtection="1">
      <alignment horizontal="center" vertical="center"/>
    </xf>
    <xf numFmtId="49" fontId="23" fillId="2" borderId="21" xfId="0" applyNumberFormat="1" applyFont="1" applyFill="1" applyBorder="1" applyAlignment="1" applyProtection="1">
      <alignment horizontal="left" wrapText="1"/>
    </xf>
    <xf numFmtId="49" fontId="23" fillId="2" borderId="21" xfId="0" applyNumberFormat="1" applyFont="1" applyFill="1" applyBorder="1" applyAlignment="1" applyProtection="1">
      <alignment horizontal="center" wrapText="1"/>
    </xf>
    <xf numFmtId="0" fontId="23" fillId="2" borderId="21" xfId="0" applyNumberFormat="1" applyFont="1" applyFill="1" applyBorder="1" applyAlignment="1" applyProtection="1">
      <alignment horizontal="center"/>
    </xf>
    <xf numFmtId="4" fontId="24" fillId="2" borderId="21" xfId="0" applyNumberFormat="1" applyFont="1" applyFill="1" applyBorder="1" applyAlignment="1" applyProtection="1">
      <alignment horizontal="right"/>
    </xf>
    <xf numFmtId="49" fontId="19" fillId="2" borderId="21" xfId="0" applyNumberFormat="1" applyFont="1" applyFill="1" applyBorder="1" applyAlignment="1" applyProtection="1">
      <alignment horizontal="center"/>
    </xf>
    <xf numFmtId="49" fontId="25" fillId="2" borderId="21" xfId="0" applyNumberFormat="1" applyFont="1" applyFill="1" applyBorder="1" applyAlignment="1" applyProtection="1">
      <alignment horizontal="left" wrapText="1"/>
    </xf>
    <xf numFmtId="49" fontId="25" fillId="2" borderId="21" xfId="0" applyNumberFormat="1" applyFont="1" applyFill="1" applyBorder="1" applyAlignment="1" applyProtection="1">
      <alignment horizontal="center" wrapText="1"/>
    </xf>
    <xf numFmtId="49" fontId="21" fillId="2" borderId="21" xfId="0" applyNumberFormat="1" applyFont="1" applyFill="1" applyBorder="1" applyAlignment="1" applyProtection="1">
      <alignment horizontal="center"/>
    </xf>
    <xf numFmtId="4" fontId="26" fillId="2" borderId="21" xfId="0" applyNumberFormat="1" applyFont="1" applyFill="1" applyBorder="1" applyAlignment="1" applyProtection="1">
      <alignment horizontal="right"/>
    </xf>
    <xf numFmtId="165" fontId="23" fillId="2" borderId="21" xfId="0" applyNumberFormat="1" applyFont="1" applyFill="1" applyBorder="1" applyAlignment="1" applyProtection="1">
      <alignment horizontal="left" wrapText="1"/>
    </xf>
    <xf numFmtId="49" fontId="19" fillId="2" borderId="56" xfId="20" applyNumberFormat="1" applyFont="1" applyFill="1" applyBorder="1" applyAlignment="1" applyProtection="1">
      <alignment horizontal="left" wrapText="1"/>
    </xf>
    <xf numFmtId="49" fontId="19" fillId="2" borderId="14" xfId="20" applyNumberFormat="1" applyFont="1" applyFill="1" applyBorder="1" applyAlignment="1" applyProtection="1">
      <alignment horizontal="center" wrapText="1"/>
    </xf>
    <xf numFmtId="49" fontId="19" fillId="2" borderId="26" xfId="20" applyNumberFormat="1" applyFont="1" applyFill="1" applyBorder="1" applyAlignment="1" applyProtection="1">
      <alignment horizontal="center"/>
    </xf>
    <xf numFmtId="4" fontId="19" fillId="2" borderId="15" xfId="20" applyNumberFormat="1" applyFont="1" applyFill="1" applyBorder="1" applyAlignment="1" applyProtection="1">
      <alignment horizontal="right"/>
    </xf>
    <xf numFmtId="49" fontId="19" fillId="2" borderId="21" xfId="0" applyNumberFormat="1" applyFont="1" applyFill="1" applyBorder="1" applyAlignment="1">
      <alignment horizontal="center" wrapText="1"/>
    </xf>
    <xf numFmtId="49" fontId="21" fillId="2" borderId="21" xfId="0" applyNumberFormat="1" applyFont="1" applyFill="1" applyBorder="1" applyAlignment="1" applyProtection="1">
      <alignment horizontal="center" wrapText="1"/>
    </xf>
    <xf numFmtId="49" fontId="19" fillId="2" borderId="21" xfId="0" applyNumberFormat="1" applyFont="1" applyFill="1" applyBorder="1" applyAlignment="1" applyProtection="1">
      <alignment horizontal="center" wrapText="1"/>
    </xf>
    <xf numFmtId="43" fontId="19" fillId="2" borderId="0" xfId="19" applyFont="1" applyFill="1"/>
    <xf numFmtId="43" fontId="19" fillId="2" borderId="0" xfId="0" applyNumberFormat="1" applyFont="1" applyFill="1"/>
    <xf numFmtId="4" fontId="18" fillId="2" borderId="21" xfId="17" applyNumberFormat="1" applyFont="1" applyFill="1" applyBorder="1" applyProtection="1">
      <alignment horizontal="right" vertical="center" shrinkToFit="1"/>
    </xf>
    <xf numFmtId="4" fontId="24" fillId="2" borderId="21" xfId="0" applyNumberFormat="1" applyFont="1" applyFill="1" applyBorder="1" applyAlignment="1">
      <alignment wrapText="1"/>
    </xf>
    <xf numFmtId="4" fontId="26" fillId="2" borderId="21" xfId="0" applyNumberFormat="1" applyFont="1" applyFill="1" applyBorder="1" applyAlignment="1">
      <alignment wrapText="1"/>
    </xf>
    <xf numFmtId="4" fontId="24" fillId="2" borderId="21" xfId="17" applyNumberFormat="1" applyFont="1" applyFill="1" applyBorder="1" applyAlignment="1" applyProtection="1">
      <alignment horizontal="right" shrinkToFit="1"/>
    </xf>
    <xf numFmtId="49" fontId="19" fillId="2" borderId="21" xfId="18" applyNumberFormat="1" applyFont="1" applyFill="1" applyBorder="1" applyProtection="1">
      <alignment horizontal="center" vertical="center" shrinkToFit="1"/>
    </xf>
    <xf numFmtId="4" fontId="26" fillId="2" borderId="21" xfId="17" applyNumberFormat="1" applyFont="1" applyFill="1" applyBorder="1" applyAlignment="1" applyProtection="1">
      <alignment horizontal="right" shrinkToFit="1"/>
    </xf>
    <xf numFmtId="49" fontId="19" fillId="2" borderId="21" xfId="18" applyNumberFormat="1" applyFont="1" applyFill="1" applyBorder="1" applyAlignment="1" applyProtection="1">
      <alignment horizontal="center" shrinkToFit="1"/>
    </xf>
  </cellXfs>
  <cellStyles count="21">
    <cellStyle name="xl103" xfId="11"/>
    <cellStyle name="xl105" xfId="12"/>
    <cellStyle name="xl119" xfId="5"/>
    <cellStyle name="xl120" xfId="9"/>
    <cellStyle name="xl121" xfId="13"/>
    <cellStyle name="xl123" xfId="14"/>
    <cellStyle name="xl126" xfId="10"/>
    <cellStyle name="xl127" xfId="15"/>
    <cellStyle name="xl128" xfId="16"/>
    <cellStyle name="xl133" xfId="8"/>
    <cellStyle name="xl40" xfId="18"/>
    <cellStyle name="xl42" xfId="2"/>
    <cellStyle name="xl43" xfId="6"/>
    <cellStyle name="xl46" xfId="17"/>
    <cellStyle name="xl50" xfId="3"/>
    <cellStyle name="xl51" xfId="7"/>
    <cellStyle name="xl56" xfId="4"/>
    <cellStyle name="xl89" xfId="1"/>
    <cellStyle name="Обычный" xfId="0" builtinId="0"/>
    <cellStyle name="Обычный 2" xfId="20"/>
    <cellStyle name="Финансовый" xfId="19" builtinId="3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54"/>
  <sheetViews>
    <sheetView showGridLines="0" tabSelected="1" view="pageBreakPreview" topLeftCell="A95" zoomScale="130" zoomScaleNormal="130" zoomScaleSheetLayoutView="130" workbookViewId="0">
      <selection activeCell="A100" sqref="A100"/>
    </sheetView>
  </sheetViews>
  <sheetFormatPr defaultColWidth="9.140625" defaultRowHeight="12.75" customHeight="1" x14ac:dyDescent="0.2"/>
  <cols>
    <col min="1" max="1" width="43.7109375" style="87" customWidth="1"/>
    <col min="2" max="2" width="6.140625" style="77" customWidth="1"/>
    <col min="3" max="3" width="30.7109375" style="76" customWidth="1"/>
    <col min="4" max="4" width="21" style="77" customWidth="1"/>
    <col min="5" max="5" width="18.7109375" style="82" customWidth="1"/>
    <col min="6" max="6" width="18.7109375" style="77" customWidth="1"/>
    <col min="7" max="7" width="14.42578125" style="77" customWidth="1"/>
    <col min="8" max="8" width="13.85546875" style="77" bestFit="1" customWidth="1"/>
    <col min="9" max="16384" width="9.140625" style="77"/>
  </cols>
  <sheetData>
    <row r="2" spans="1:6" ht="15" x14ac:dyDescent="0.25">
      <c r="A2" s="134"/>
      <c r="B2" s="134"/>
      <c r="C2" s="134"/>
      <c r="D2" s="134"/>
      <c r="E2" s="78"/>
      <c r="F2" s="52"/>
    </row>
    <row r="3" spans="1:6" ht="16.899999999999999" customHeight="1" x14ac:dyDescent="0.25">
      <c r="A3" s="134" t="s">
        <v>0</v>
      </c>
      <c r="B3" s="134"/>
      <c r="C3" s="134"/>
      <c r="D3" s="134"/>
      <c r="E3" s="79"/>
      <c r="F3" s="53" t="s">
        <v>1</v>
      </c>
    </row>
    <row r="4" spans="1:6" x14ac:dyDescent="0.2">
      <c r="A4" s="85"/>
      <c r="B4" s="1"/>
      <c r="C4" s="73"/>
      <c r="D4" s="1"/>
      <c r="E4" s="80" t="s">
        <v>2</v>
      </c>
      <c r="F4" s="54" t="s">
        <v>3</v>
      </c>
    </row>
    <row r="5" spans="1:6" x14ac:dyDescent="0.2">
      <c r="A5" s="135" t="s">
        <v>730</v>
      </c>
      <c r="B5" s="135"/>
      <c r="C5" s="135"/>
      <c r="D5" s="135"/>
      <c r="E5" s="79" t="s">
        <v>4</v>
      </c>
      <c r="F5" s="55">
        <v>43891</v>
      </c>
    </row>
    <row r="6" spans="1:6" x14ac:dyDescent="0.2">
      <c r="A6" s="86"/>
      <c r="B6" s="4"/>
      <c r="C6" s="74"/>
      <c r="D6" s="4"/>
      <c r="E6" s="79" t="s">
        <v>6</v>
      </c>
      <c r="F6" s="56" t="s">
        <v>16</v>
      </c>
    </row>
    <row r="7" spans="1:6" x14ac:dyDescent="0.2">
      <c r="A7" s="85" t="s">
        <v>7</v>
      </c>
      <c r="B7" s="136" t="s">
        <v>13</v>
      </c>
      <c r="C7" s="137"/>
      <c r="D7" s="137"/>
      <c r="E7" s="79" t="s">
        <v>8</v>
      </c>
      <c r="F7" s="56" t="s">
        <v>17</v>
      </c>
    </row>
    <row r="8" spans="1:6" x14ac:dyDescent="0.2">
      <c r="A8" s="85" t="s">
        <v>9</v>
      </c>
      <c r="B8" s="138" t="s">
        <v>14</v>
      </c>
      <c r="C8" s="138"/>
      <c r="D8" s="138"/>
      <c r="E8" s="79" t="s">
        <v>10</v>
      </c>
      <c r="F8" s="58" t="s">
        <v>18</v>
      </c>
    </row>
    <row r="9" spans="1:6" x14ac:dyDescent="0.2">
      <c r="A9" s="85" t="s">
        <v>565</v>
      </c>
      <c r="B9" s="57"/>
      <c r="C9" s="75"/>
      <c r="D9" s="59"/>
      <c r="E9" s="79"/>
      <c r="F9" s="60"/>
    </row>
    <row r="10" spans="1:6" x14ac:dyDescent="0.2">
      <c r="A10" s="85" t="s">
        <v>15</v>
      </c>
      <c r="B10" s="57"/>
      <c r="C10" s="75"/>
      <c r="D10" s="59"/>
      <c r="E10" s="79" t="s">
        <v>11</v>
      </c>
      <c r="F10" s="61" t="s">
        <v>12</v>
      </c>
    </row>
    <row r="11" spans="1:6" ht="20.25" customHeight="1" x14ac:dyDescent="0.25">
      <c r="A11" s="134" t="s">
        <v>19</v>
      </c>
      <c r="B11" s="134"/>
      <c r="C11" s="134"/>
      <c r="D11" s="134"/>
      <c r="E11" s="81"/>
      <c r="F11" s="62"/>
    </row>
    <row r="12" spans="1:6" ht="4.1500000000000004" customHeight="1" x14ac:dyDescent="0.2">
      <c r="A12" s="163" t="s">
        <v>20</v>
      </c>
      <c r="B12" s="163" t="s">
        <v>21</v>
      </c>
      <c r="C12" s="164" t="s">
        <v>22</v>
      </c>
      <c r="D12" s="165" t="s">
        <v>23</v>
      </c>
      <c r="E12" s="166" t="s">
        <v>24</v>
      </c>
      <c r="F12" s="165" t="s">
        <v>25</v>
      </c>
    </row>
    <row r="13" spans="1:6" ht="3.6" customHeight="1" x14ac:dyDescent="0.2">
      <c r="A13" s="163"/>
      <c r="B13" s="163"/>
      <c r="C13" s="164"/>
      <c r="D13" s="165"/>
      <c r="E13" s="166"/>
      <c r="F13" s="165"/>
    </row>
    <row r="14" spans="1:6" ht="3" customHeight="1" x14ac:dyDescent="0.2">
      <c r="A14" s="163"/>
      <c r="B14" s="163"/>
      <c r="C14" s="164"/>
      <c r="D14" s="165"/>
      <c r="E14" s="166"/>
      <c r="F14" s="165"/>
    </row>
    <row r="15" spans="1:6" ht="3" customHeight="1" x14ac:dyDescent="0.2">
      <c r="A15" s="163"/>
      <c r="B15" s="163"/>
      <c r="C15" s="164"/>
      <c r="D15" s="165"/>
      <c r="E15" s="166"/>
      <c r="F15" s="165"/>
    </row>
    <row r="16" spans="1:6" ht="3" customHeight="1" x14ac:dyDescent="0.2">
      <c r="A16" s="163"/>
      <c r="B16" s="163"/>
      <c r="C16" s="164"/>
      <c r="D16" s="165"/>
      <c r="E16" s="166"/>
      <c r="F16" s="165"/>
    </row>
    <row r="17" spans="1:8" ht="3" customHeight="1" x14ac:dyDescent="0.2">
      <c r="A17" s="163"/>
      <c r="B17" s="163"/>
      <c r="C17" s="164"/>
      <c r="D17" s="165"/>
      <c r="E17" s="166"/>
      <c r="F17" s="165"/>
    </row>
    <row r="18" spans="1:8" ht="23.45" customHeight="1" x14ac:dyDescent="0.2">
      <c r="A18" s="163"/>
      <c r="B18" s="163"/>
      <c r="C18" s="164"/>
      <c r="D18" s="165"/>
      <c r="E18" s="166"/>
      <c r="F18" s="165"/>
    </row>
    <row r="19" spans="1:8" ht="12.6" customHeight="1" x14ac:dyDescent="0.2">
      <c r="A19" s="167">
        <v>1</v>
      </c>
      <c r="B19" s="167">
        <v>2</v>
      </c>
      <c r="C19" s="168">
        <v>3</v>
      </c>
      <c r="D19" s="169" t="s">
        <v>26</v>
      </c>
      <c r="E19" s="170" t="s">
        <v>27</v>
      </c>
      <c r="F19" s="169" t="s">
        <v>28</v>
      </c>
    </row>
    <row r="20" spans="1:8" x14ac:dyDescent="0.2">
      <c r="A20" s="171" t="s">
        <v>29</v>
      </c>
      <c r="B20" s="172" t="s">
        <v>30</v>
      </c>
      <c r="C20" s="173" t="s">
        <v>31</v>
      </c>
      <c r="D20" s="174">
        <v>683212018.83000004</v>
      </c>
      <c r="E20" s="174">
        <f>E22+E125</f>
        <v>106383061.59</v>
      </c>
      <c r="F20" s="174">
        <f>D20-E20</f>
        <v>576828957.24000001</v>
      </c>
      <c r="G20" s="83"/>
      <c r="H20" s="83"/>
    </row>
    <row r="21" spans="1:8" ht="14.45" customHeight="1" x14ac:dyDescent="0.2">
      <c r="A21" s="171" t="s">
        <v>32</v>
      </c>
      <c r="B21" s="172"/>
      <c r="C21" s="175"/>
      <c r="D21" s="174"/>
      <c r="E21" s="174"/>
      <c r="F21" s="174"/>
    </row>
    <row r="22" spans="1:8" s="84" customFormat="1" ht="15" customHeight="1" x14ac:dyDescent="0.2">
      <c r="A22" s="176" t="s">
        <v>33</v>
      </c>
      <c r="B22" s="177" t="s">
        <v>30</v>
      </c>
      <c r="C22" s="178" t="s">
        <v>34</v>
      </c>
      <c r="D22" s="179" t="s">
        <v>40</v>
      </c>
      <c r="E22" s="179">
        <v>33153333.300000001</v>
      </c>
      <c r="F22" s="179" t="str">
        <f t="shared" ref="F22:F102" si="0">IF(OR(D22="-",IF(E22="-",0,E22)&gt;=IF(D22="-",0,D22)),"-",IF(D22="-",0,D22)-IF(E22="-",0,E22))</f>
        <v>-</v>
      </c>
    </row>
    <row r="23" spans="1:8" s="84" customFormat="1" ht="12.75" customHeight="1" x14ac:dyDescent="0.2">
      <c r="A23" s="176" t="s">
        <v>35</v>
      </c>
      <c r="B23" s="177" t="s">
        <v>30</v>
      </c>
      <c r="C23" s="178" t="s">
        <v>36</v>
      </c>
      <c r="D23" s="179" t="s">
        <v>40</v>
      </c>
      <c r="E23" s="179">
        <v>25237426.620000001</v>
      </c>
      <c r="F23" s="179" t="str">
        <f t="shared" si="0"/>
        <v>-</v>
      </c>
    </row>
    <row r="24" spans="1:8" ht="17.45" customHeight="1" x14ac:dyDescent="0.2">
      <c r="A24" s="171" t="s">
        <v>37</v>
      </c>
      <c r="B24" s="172" t="s">
        <v>30</v>
      </c>
      <c r="C24" s="175" t="s">
        <v>802</v>
      </c>
      <c r="D24" s="174" t="s">
        <v>40</v>
      </c>
      <c r="E24" s="174">
        <v>25237426.620000001</v>
      </c>
      <c r="F24" s="179" t="str">
        <f t="shared" si="0"/>
        <v>-</v>
      </c>
    </row>
    <row r="25" spans="1:8" ht="66" customHeight="1" x14ac:dyDescent="0.2">
      <c r="A25" s="171" t="s">
        <v>800</v>
      </c>
      <c r="B25" s="172" t="s">
        <v>30</v>
      </c>
      <c r="C25" s="175" t="s">
        <v>801</v>
      </c>
      <c r="D25" s="174" t="s">
        <v>40</v>
      </c>
      <c r="E25" s="174">
        <v>25195244.300000001</v>
      </c>
      <c r="F25" s="179" t="s">
        <v>40</v>
      </c>
    </row>
    <row r="26" spans="1:8" ht="96" customHeight="1" x14ac:dyDescent="0.2">
      <c r="A26" s="180" t="s">
        <v>38</v>
      </c>
      <c r="B26" s="172" t="s">
        <v>30</v>
      </c>
      <c r="C26" s="175" t="s">
        <v>39</v>
      </c>
      <c r="D26" s="179" t="s">
        <v>40</v>
      </c>
      <c r="E26" s="193">
        <v>25065141.010000002</v>
      </c>
      <c r="F26" s="179" t="str">
        <f t="shared" si="0"/>
        <v>-</v>
      </c>
    </row>
    <row r="27" spans="1:8" ht="77.45" customHeight="1" x14ac:dyDescent="0.2">
      <c r="A27" s="180" t="s">
        <v>41</v>
      </c>
      <c r="B27" s="172" t="s">
        <v>30</v>
      </c>
      <c r="C27" s="175" t="s">
        <v>42</v>
      </c>
      <c r="D27" s="179" t="s">
        <v>40</v>
      </c>
      <c r="E27" s="193">
        <v>38325.699999999997</v>
      </c>
      <c r="F27" s="179" t="str">
        <f t="shared" si="0"/>
        <v>-</v>
      </c>
    </row>
    <row r="28" spans="1:8" ht="101.25" customHeight="1" x14ac:dyDescent="0.2">
      <c r="A28" s="180" t="s">
        <v>43</v>
      </c>
      <c r="B28" s="172" t="s">
        <v>30</v>
      </c>
      <c r="C28" s="175" t="s">
        <v>44</v>
      </c>
      <c r="D28" s="174" t="s">
        <v>40</v>
      </c>
      <c r="E28" s="193">
        <v>91777.59</v>
      </c>
      <c r="F28" s="179" t="str">
        <f t="shared" si="0"/>
        <v>-</v>
      </c>
    </row>
    <row r="29" spans="1:8" ht="127.5" customHeight="1" x14ac:dyDescent="0.2">
      <c r="A29" s="180" t="s">
        <v>45</v>
      </c>
      <c r="B29" s="172" t="s">
        <v>30</v>
      </c>
      <c r="C29" s="175" t="s">
        <v>46</v>
      </c>
      <c r="D29" s="179" t="s">
        <v>40</v>
      </c>
      <c r="E29" s="193">
        <v>15269.88</v>
      </c>
      <c r="F29" s="179" t="str">
        <f t="shared" si="0"/>
        <v>-</v>
      </c>
    </row>
    <row r="30" spans="1:8" ht="114.75" customHeight="1" x14ac:dyDescent="0.2">
      <c r="A30" s="180" t="s">
        <v>47</v>
      </c>
      <c r="B30" s="172" t="s">
        <v>30</v>
      </c>
      <c r="C30" s="175" t="s">
        <v>48</v>
      </c>
      <c r="D30" s="179" t="s">
        <v>40</v>
      </c>
      <c r="E30" s="193">
        <v>208.39</v>
      </c>
      <c r="F30" s="179" t="str">
        <f t="shared" si="0"/>
        <v>-</v>
      </c>
    </row>
    <row r="31" spans="1:8" ht="122.25" customHeight="1" x14ac:dyDescent="0.2">
      <c r="A31" s="180" t="s">
        <v>49</v>
      </c>
      <c r="B31" s="172" t="s">
        <v>30</v>
      </c>
      <c r="C31" s="175" t="s">
        <v>50</v>
      </c>
      <c r="D31" s="174" t="s">
        <v>40</v>
      </c>
      <c r="E31" s="193">
        <v>199.05</v>
      </c>
      <c r="F31" s="179" t="str">
        <f t="shared" si="0"/>
        <v>-</v>
      </c>
    </row>
    <row r="32" spans="1:8" ht="67.150000000000006" customHeight="1" x14ac:dyDescent="0.2">
      <c r="A32" s="180" t="s">
        <v>51</v>
      </c>
      <c r="B32" s="172" t="s">
        <v>30</v>
      </c>
      <c r="C32" s="175" t="s">
        <v>52</v>
      </c>
      <c r="D32" s="179" t="s">
        <v>40</v>
      </c>
      <c r="E32" s="193">
        <v>26121.98</v>
      </c>
      <c r="F32" s="179" t="str">
        <f t="shared" si="0"/>
        <v>-</v>
      </c>
    </row>
    <row r="33" spans="1:6" ht="51.6" customHeight="1" x14ac:dyDescent="0.2">
      <c r="A33" s="171" t="s">
        <v>53</v>
      </c>
      <c r="B33" s="172" t="s">
        <v>30</v>
      </c>
      <c r="C33" s="175" t="s">
        <v>54</v>
      </c>
      <c r="D33" s="179" t="s">
        <v>40</v>
      </c>
      <c r="E33" s="193">
        <v>12.89</v>
      </c>
      <c r="F33" s="179" t="str">
        <f t="shared" si="0"/>
        <v>-</v>
      </c>
    </row>
    <row r="34" spans="1:6" ht="76.5" customHeight="1" x14ac:dyDescent="0.2">
      <c r="A34" s="171" t="s">
        <v>55</v>
      </c>
      <c r="B34" s="172" t="s">
        <v>30</v>
      </c>
      <c r="C34" s="175" t="s">
        <v>56</v>
      </c>
      <c r="D34" s="174" t="s">
        <v>40</v>
      </c>
      <c r="E34" s="193">
        <v>370.13</v>
      </c>
      <c r="F34" s="179" t="str">
        <f t="shared" si="0"/>
        <v>-</v>
      </c>
    </row>
    <row r="35" spans="1:6" s="84" customFormat="1" ht="44.45" customHeight="1" x14ac:dyDescent="0.2">
      <c r="A35" s="176" t="s">
        <v>57</v>
      </c>
      <c r="B35" s="177" t="s">
        <v>30</v>
      </c>
      <c r="C35" s="178" t="s">
        <v>662</v>
      </c>
      <c r="D35" s="179" t="s">
        <v>40</v>
      </c>
      <c r="E35" s="179">
        <v>1201421.3999999999</v>
      </c>
      <c r="F35" s="179" t="str">
        <f t="shared" si="0"/>
        <v>-</v>
      </c>
    </row>
    <row r="36" spans="1:6" s="84" customFormat="1" ht="41.45" customHeight="1" x14ac:dyDescent="0.2">
      <c r="A36" s="171" t="s">
        <v>58</v>
      </c>
      <c r="B36" s="172" t="s">
        <v>30</v>
      </c>
      <c r="C36" s="175" t="s">
        <v>711</v>
      </c>
      <c r="D36" s="179" t="s">
        <v>40</v>
      </c>
      <c r="E36" s="174">
        <v>1201421.3999999999</v>
      </c>
      <c r="F36" s="179" t="str">
        <f t="shared" si="0"/>
        <v>-</v>
      </c>
    </row>
    <row r="37" spans="1:6" ht="101.25" customHeight="1" x14ac:dyDescent="0.2">
      <c r="A37" s="171" t="s">
        <v>59</v>
      </c>
      <c r="B37" s="172" t="s">
        <v>30</v>
      </c>
      <c r="C37" s="194" t="s">
        <v>60</v>
      </c>
      <c r="D37" s="174" t="s">
        <v>40</v>
      </c>
      <c r="E37" s="193">
        <v>535757.05000000005</v>
      </c>
      <c r="F37" s="179" t="str">
        <f t="shared" si="0"/>
        <v>-</v>
      </c>
    </row>
    <row r="38" spans="1:6" ht="111.75" customHeight="1" x14ac:dyDescent="0.2">
      <c r="A38" s="171" t="s">
        <v>61</v>
      </c>
      <c r="B38" s="172" t="s">
        <v>30</v>
      </c>
      <c r="C38" s="194" t="s">
        <v>62</v>
      </c>
      <c r="D38" s="179" t="s">
        <v>40</v>
      </c>
      <c r="E38" s="193">
        <v>3357.24</v>
      </c>
      <c r="F38" s="179" t="str">
        <f t="shared" si="0"/>
        <v>-</v>
      </c>
    </row>
    <row r="39" spans="1:6" ht="97.15" customHeight="1" x14ac:dyDescent="0.2">
      <c r="A39" s="180" t="s">
        <v>63</v>
      </c>
      <c r="B39" s="172" t="s">
        <v>30</v>
      </c>
      <c r="C39" s="194" t="s">
        <v>64</v>
      </c>
      <c r="D39" s="179" t="s">
        <v>40</v>
      </c>
      <c r="E39" s="193">
        <v>766901.58</v>
      </c>
      <c r="F39" s="179" t="str">
        <f t="shared" si="0"/>
        <v>-</v>
      </c>
    </row>
    <row r="40" spans="1:6" ht="105" customHeight="1" x14ac:dyDescent="0.2">
      <c r="A40" s="180" t="s">
        <v>65</v>
      </c>
      <c r="B40" s="172" t="s">
        <v>30</v>
      </c>
      <c r="C40" s="194" t="s">
        <v>66</v>
      </c>
      <c r="D40" s="174" t="s">
        <v>40</v>
      </c>
      <c r="E40" s="193">
        <v>-104594.47</v>
      </c>
      <c r="F40" s="179" t="str">
        <f t="shared" si="0"/>
        <v>-</v>
      </c>
    </row>
    <row r="41" spans="1:6" s="84" customFormat="1" ht="16.149999999999999" customHeight="1" x14ac:dyDescent="0.2">
      <c r="A41" s="176" t="s">
        <v>67</v>
      </c>
      <c r="B41" s="177" t="s">
        <v>30</v>
      </c>
      <c r="C41" s="178" t="s">
        <v>661</v>
      </c>
      <c r="D41" s="179" t="s">
        <v>40</v>
      </c>
      <c r="E41" s="179">
        <v>1789236.3</v>
      </c>
      <c r="F41" s="179" t="str">
        <f t="shared" si="0"/>
        <v>-</v>
      </c>
    </row>
    <row r="42" spans="1:6" s="84" customFormat="1" ht="28.5" customHeight="1" x14ac:dyDescent="0.2">
      <c r="A42" s="181" t="s">
        <v>731</v>
      </c>
      <c r="B42" s="182" t="s">
        <v>30</v>
      </c>
      <c r="C42" s="183" t="s">
        <v>732</v>
      </c>
      <c r="D42" s="184" t="s">
        <v>40</v>
      </c>
      <c r="E42" s="184">
        <v>281334.40000000002</v>
      </c>
      <c r="F42" s="179" t="s">
        <v>40</v>
      </c>
    </row>
    <row r="43" spans="1:6" s="84" customFormat="1" ht="36" customHeight="1" x14ac:dyDescent="0.2">
      <c r="A43" s="171" t="s">
        <v>68</v>
      </c>
      <c r="B43" s="172" t="s">
        <v>30</v>
      </c>
      <c r="C43" s="175" t="s">
        <v>710</v>
      </c>
      <c r="D43" s="179" t="s">
        <v>40</v>
      </c>
      <c r="E43" s="174">
        <v>270206.93</v>
      </c>
      <c r="F43" s="179" t="str">
        <f t="shared" si="0"/>
        <v>-</v>
      </c>
    </row>
    <row r="44" spans="1:6" ht="56.45" customHeight="1" x14ac:dyDescent="0.2">
      <c r="A44" s="171" t="s">
        <v>673</v>
      </c>
      <c r="B44" s="172" t="s">
        <v>30</v>
      </c>
      <c r="C44" s="194" t="s">
        <v>672</v>
      </c>
      <c r="D44" s="174" t="s">
        <v>40</v>
      </c>
      <c r="E44" s="193">
        <v>269717.42</v>
      </c>
      <c r="F44" s="179" t="str">
        <f t="shared" si="0"/>
        <v>-</v>
      </c>
    </row>
    <row r="45" spans="1:6" ht="40.5" customHeight="1" x14ac:dyDescent="0.2">
      <c r="A45" s="171" t="s">
        <v>734</v>
      </c>
      <c r="B45" s="172" t="s">
        <v>30</v>
      </c>
      <c r="C45" s="194" t="s">
        <v>733</v>
      </c>
      <c r="D45" s="174" t="s">
        <v>40</v>
      </c>
      <c r="E45" s="193">
        <v>489.51</v>
      </c>
      <c r="F45" s="179" t="str">
        <f t="shared" ref="F45" si="1">IF(OR(D45="-",IF(E45="-",0,E45)&gt;=IF(D45="-",0,D45)),"-",IF(D45="-",0,D45)-IF(E45="-",0,E45))</f>
        <v>-</v>
      </c>
    </row>
    <row r="46" spans="1:6" ht="40.5" customHeight="1" x14ac:dyDescent="0.2">
      <c r="A46" s="171" t="s">
        <v>736</v>
      </c>
      <c r="B46" s="172" t="s">
        <v>30</v>
      </c>
      <c r="C46" s="175" t="s">
        <v>735</v>
      </c>
      <c r="D46" s="174" t="s">
        <v>40</v>
      </c>
      <c r="E46" s="193">
        <v>11127.47</v>
      </c>
      <c r="F46" s="179" t="s">
        <v>40</v>
      </c>
    </row>
    <row r="47" spans="1:6" ht="82.5" customHeight="1" x14ac:dyDescent="0.2">
      <c r="A47" s="171" t="s">
        <v>738</v>
      </c>
      <c r="B47" s="172" t="s">
        <v>30</v>
      </c>
      <c r="C47" s="175" t="s">
        <v>737</v>
      </c>
      <c r="D47" s="174" t="s">
        <v>40</v>
      </c>
      <c r="E47" s="193">
        <v>10283.5</v>
      </c>
      <c r="F47" s="179" t="s">
        <v>40</v>
      </c>
    </row>
    <row r="48" spans="1:6" ht="66.75" customHeight="1" x14ac:dyDescent="0.2">
      <c r="A48" s="171" t="s">
        <v>740</v>
      </c>
      <c r="B48" s="172" t="s">
        <v>30</v>
      </c>
      <c r="C48" s="175" t="s">
        <v>739</v>
      </c>
      <c r="D48" s="174" t="s">
        <v>40</v>
      </c>
      <c r="E48" s="193">
        <v>303.97000000000003</v>
      </c>
      <c r="F48" s="179" t="s">
        <v>40</v>
      </c>
    </row>
    <row r="49" spans="1:6" ht="30" customHeight="1" x14ac:dyDescent="0.2">
      <c r="A49" s="171" t="s">
        <v>69</v>
      </c>
      <c r="B49" s="172" t="s">
        <v>30</v>
      </c>
      <c r="C49" s="194" t="s">
        <v>709</v>
      </c>
      <c r="D49" s="179" t="s">
        <v>40</v>
      </c>
      <c r="E49" s="193">
        <v>1492373.18</v>
      </c>
      <c r="F49" s="179" t="str">
        <f t="shared" si="0"/>
        <v>-</v>
      </c>
    </row>
    <row r="50" spans="1:6" ht="51" customHeight="1" x14ac:dyDescent="0.2">
      <c r="A50" s="171" t="s">
        <v>70</v>
      </c>
      <c r="B50" s="172" t="s">
        <v>30</v>
      </c>
      <c r="C50" s="194" t="s">
        <v>71</v>
      </c>
      <c r="D50" s="179" t="s">
        <v>40</v>
      </c>
      <c r="E50" s="193">
        <v>1489088.28</v>
      </c>
      <c r="F50" s="179" t="str">
        <f t="shared" si="0"/>
        <v>-</v>
      </c>
    </row>
    <row r="51" spans="1:6" ht="36.6" customHeight="1" x14ac:dyDescent="0.2">
      <c r="A51" s="171" t="s">
        <v>72</v>
      </c>
      <c r="B51" s="172" t="s">
        <v>30</v>
      </c>
      <c r="C51" s="194" t="s">
        <v>73</v>
      </c>
      <c r="D51" s="174" t="s">
        <v>40</v>
      </c>
      <c r="E51" s="193">
        <v>3034.9</v>
      </c>
      <c r="F51" s="179" t="str">
        <f t="shared" si="0"/>
        <v>-</v>
      </c>
    </row>
    <row r="52" spans="1:6" ht="51" customHeight="1" x14ac:dyDescent="0.2">
      <c r="A52" s="171" t="s">
        <v>742</v>
      </c>
      <c r="B52" s="172" t="s">
        <v>30</v>
      </c>
      <c r="C52" s="194" t="s">
        <v>741</v>
      </c>
      <c r="D52" s="174" t="s">
        <v>40</v>
      </c>
      <c r="E52" s="193">
        <v>250</v>
      </c>
      <c r="F52" s="179" t="s">
        <v>40</v>
      </c>
    </row>
    <row r="53" spans="1:6" ht="37.15" customHeight="1" x14ac:dyDescent="0.2">
      <c r="A53" s="171" t="s">
        <v>74</v>
      </c>
      <c r="B53" s="172" t="s">
        <v>30</v>
      </c>
      <c r="C53" s="194" t="s">
        <v>708</v>
      </c>
      <c r="D53" s="179" t="s">
        <v>40</v>
      </c>
      <c r="E53" s="193">
        <v>15528.72</v>
      </c>
      <c r="F53" s="179" t="str">
        <f t="shared" si="0"/>
        <v>-</v>
      </c>
    </row>
    <row r="54" spans="1:6" ht="49.9" customHeight="1" x14ac:dyDescent="0.2">
      <c r="A54" s="171" t="s">
        <v>75</v>
      </c>
      <c r="B54" s="172" t="s">
        <v>30</v>
      </c>
      <c r="C54" s="194" t="s">
        <v>76</v>
      </c>
      <c r="D54" s="179" t="s">
        <v>40</v>
      </c>
      <c r="E54" s="193">
        <v>15491</v>
      </c>
      <c r="F54" s="179" t="str">
        <f t="shared" si="0"/>
        <v>-</v>
      </c>
    </row>
    <row r="55" spans="1:6" ht="39.6" customHeight="1" x14ac:dyDescent="0.2">
      <c r="A55" s="171" t="s">
        <v>674</v>
      </c>
      <c r="B55" s="172" t="s">
        <v>30</v>
      </c>
      <c r="C55" s="194" t="s">
        <v>671</v>
      </c>
      <c r="D55" s="174" t="s">
        <v>40</v>
      </c>
      <c r="E55" s="193">
        <v>37.72</v>
      </c>
      <c r="F55" s="179" t="str">
        <f t="shared" si="0"/>
        <v>-</v>
      </c>
    </row>
    <row r="56" spans="1:6" s="84" customFormat="1" ht="17.45" customHeight="1" x14ac:dyDescent="0.2">
      <c r="A56" s="176" t="s">
        <v>77</v>
      </c>
      <c r="B56" s="177" t="s">
        <v>30</v>
      </c>
      <c r="C56" s="178" t="s">
        <v>660</v>
      </c>
      <c r="D56" s="179" t="s">
        <v>40</v>
      </c>
      <c r="E56" s="179">
        <v>499813.43</v>
      </c>
      <c r="F56" s="179" t="str">
        <f t="shared" si="0"/>
        <v>-</v>
      </c>
    </row>
    <row r="57" spans="1:6" s="84" customFormat="1" ht="21.6" customHeight="1" x14ac:dyDescent="0.2">
      <c r="A57" s="171" t="s">
        <v>78</v>
      </c>
      <c r="B57" s="172" t="s">
        <v>30</v>
      </c>
      <c r="C57" s="175" t="s">
        <v>707</v>
      </c>
      <c r="D57" s="179" t="s">
        <v>40</v>
      </c>
      <c r="E57" s="174">
        <f>E58+E59</f>
        <v>99462.45</v>
      </c>
      <c r="F57" s="179" t="str">
        <f t="shared" si="0"/>
        <v>-</v>
      </c>
    </row>
    <row r="58" spans="1:6" ht="63.6" customHeight="1" x14ac:dyDescent="0.2">
      <c r="A58" s="171" t="s">
        <v>79</v>
      </c>
      <c r="B58" s="172" t="s">
        <v>30</v>
      </c>
      <c r="C58" s="194" t="s">
        <v>80</v>
      </c>
      <c r="D58" s="174" t="s">
        <v>40</v>
      </c>
      <c r="E58" s="193">
        <v>96379.42</v>
      </c>
      <c r="F58" s="179" t="str">
        <f t="shared" si="0"/>
        <v>-</v>
      </c>
    </row>
    <row r="59" spans="1:6" ht="51" customHeight="1" x14ac:dyDescent="0.2">
      <c r="A59" s="171" t="s">
        <v>81</v>
      </c>
      <c r="B59" s="172" t="s">
        <v>30</v>
      </c>
      <c r="C59" s="194" t="s">
        <v>82</v>
      </c>
      <c r="D59" s="179" t="s">
        <v>40</v>
      </c>
      <c r="E59" s="193">
        <v>3083.03</v>
      </c>
      <c r="F59" s="179" t="str">
        <f t="shared" si="0"/>
        <v>-</v>
      </c>
    </row>
    <row r="60" spans="1:6" ht="15.75" customHeight="1" x14ac:dyDescent="0.2">
      <c r="A60" s="171" t="s">
        <v>744</v>
      </c>
      <c r="B60" s="172" t="s">
        <v>30</v>
      </c>
      <c r="C60" s="194" t="s">
        <v>743</v>
      </c>
      <c r="D60" s="179" t="s">
        <v>40</v>
      </c>
      <c r="E60" s="193">
        <v>400350.98</v>
      </c>
      <c r="F60" s="179" t="str">
        <f t="shared" si="0"/>
        <v>-</v>
      </c>
    </row>
    <row r="61" spans="1:6" ht="15.75" customHeight="1" x14ac:dyDescent="0.2">
      <c r="A61" s="171" t="s">
        <v>83</v>
      </c>
      <c r="B61" s="172" t="s">
        <v>30</v>
      </c>
      <c r="C61" s="194" t="s">
        <v>745</v>
      </c>
      <c r="D61" s="179" t="s">
        <v>40</v>
      </c>
      <c r="E61" s="193">
        <v>390744.17</v>
      </c>
      <c r="F61" s="179" t="s">
        <v>40</v>
      </c>
    </row>
    <row r="62" spans="1:6" ht="66.75" customHeight="1" x14ac:dyDescent="0.2">
      <c r="A62" s="171" t="s">
        <v>675</v>
      </c>
      <c r="B62" s="172" t="s">
        <v>30</v>
      </c>
      <c r="C62" s="194" t="s">
        <v>670</v>
      </c>
      <c r="D62" s="174" t="s">
        <v>40</v>
      </c>
      <c r="E62" s="193">
        <v>387741.44</v>
      </c>
      <c r="F62" s="179" t="str">
        <f t="shared" si="0"/>
        <v>-</v>
      </c>
    </row>
    <row r="63" spans="1:6" ht="45" customHeight="1" x14ac:dyDescent="0.2">
      <c r="A63" s="171" t="s">
        <v>676</v>
      </c>
      <c r="B63" s="172" t="s">
        <v>30</v>
      </c>
      <c r="C63" s="194" t="s">
        <v>669</v>
      </c>
      <c r="D63" s="179" t="s">
        <v>40</v>
      </c>
      <c r="E63" s="193">
        <v>2502.73</v>
      </c>
      <c r="F63" s="179" t="str">
        <f t="shared" si="0"/>
        <v>-</v>
      </c>
    </row>
    <row r="64" spans="1:6" ht="63" customHeight="1" x14ac:dyDescent="0.2">
      <c r="A64" s="171" t="s">
        <v>677</v>
      </c>
      <c r="B64" s="172" t="s">
        <v>30</v>
      </c>
      <c r="C64" s="194" t="s">
        <v>668</v>
      </c>
      <c r="D64" s="179" t="s">
        <v>40</v>
      </c>
      <c r="E64" s="193">
        <v>500</v>
      </c>
      <c r="F64" s="179" t="str">
        <f t="shared" si="0"/>
        <v>-</v>
      </c>
    </row>
    <row r="65" spans="1:6" ht="22.9" customHeight="1" x14ac:dyDescent="0.2">
      <c r="A65" s="171" t="s">
        <v>84</v>
      </c>
      <c r="B65" s="172" t="s">
        <v>30</v>
      </c>
      <c r="C65" s="194" t="s">
        <v>706</v>
      </c>
      <c r="D65" s="174" t="s">
        <v>40</v>
      </c>
      <c r="E65" s="193">
        <v>9606.81</v>
      </c>
      <c r="F65" s="179" t="str">
        <f t="shared" si="0"/>
        <v>-</v>
      </c>
    </row>
    <row r="66" spans="1:6" ht="63" customHeight="1" x14ac:dyDescent="0.2">
      <c r="A66" s="171" t="s">
        <v>678</v>
      </c>
      <c r="B66" s="172" t="s">
        <v>30</v>
      </c>
      <c r="C66" s="194" t="s">
        <v>667</v>
      </c>
      <c r="D66" s="179" t="s">
        <v>40</v>
      </c>
      <c r="E66" s="193">
        <v>8714.07</v>
      </c>
      <c r="F66" s="179" t="str">
        <f t="shared" si="0"/>
        <v>-</v>
      </c>
    </row>
    <row r="67" spans="1:6" ht="39.6" customHeight="1" x14ac:dyDescent="0.2">
      <c r="A67" s="171" t="s">
        <v>679</v>
      </c>
      <c r="B67" s="172" t="s">
        <v>30</v>
      </c>
      <c r="C67" s="194" t="s">
        <v>666</v>
      </c>
      <c r="D67" s="179" t="s">
        <v>40</v>
      </c>
      <c r="E67" s="193">
        <v>892.74</v>
      </c>
      <c r="F67" s="179" t="str">
        <f t="shared" si="0"/>
        <v>-</v>
      </c>
    </row>
    <row r="68" spans="1:6" s="84" customFormat="1" ht="17.45" customHeight="1" x14ac:dyDescent="0.2">
      <c r="A68" s="176" t="s">
        <v>85</v>
      </c>
      <c r="B68" s="177" t="s">
        <v>30</v>
      </c>
      <c r="C68" s="178" t="s">
        <v>86</v>
      </c>
      <c r="D68" s="174" t="s">
        <v>40</v>
      </c>
      <c r="E68" s="179">
        <v>224893.95</v>
      </c>
      <c r="F68" s="179" t="str">
        <f t="shared" si="0"/>
        <v>-</v>
      </c>
    </row>
    <row r="69" spans="1:6" s="84" customFormat="1" ht="33.75" customHeight="1" x14ac:dyDescent="0.2">
      <c r="A69" s="171" t="s">
        <v>87</v>
      </c>
      <c r="B69" s="172" t="s">
        <v>30</v>
      </c>
      <c r="C69" s="175" t="s">
        <v>705</v>
      </c>
      <c r="D69" s="179" t="s">
        <v>40</v>
      </c>
      <c r="E69" s="174">
        <v>224893.95</v>
      </c>
      <c r="F69" s="179" t="str">
        <f t="shared" si="0"/>
        <v>-</v>
      </c>
    </row>
    <row r="70" spans="1:6" ht="77.25" customHeight="1" x14ac:dyDescent="0.2">
      <c r="A70" s="171" t="s">
        <v>88</v>
      </c>
      <c r="B70" s="172" t="s">
        <v>30</v>
      </c>
      <c r="C70" s="194" t="s">
        <v>89</v>
      </c>
      <c r="D70" s="179" t="s">
        <v>40</v>
      </c>
      <c r="E70" s="193">
        <v>224893.95</v>
      </c>
      <c r="F70" s="179" t="str">
        <f t="shared" si="0"/>
        <v>-</v>
      </c>
    </row>
    <row r="71" spans="1:6" s="84" customFormat="1" ht="37.15" customHeight="1" x14ac:dyDescent="0.2">
      <c r="A71" s="176" t="s">
        <v>90</v>
      </c>
      <c r="B71" s="177" t="s">
        <v>30</v>
      </c>
      <c r="C71" s="178" t="s">
        <v>659</v>
      </c>
      <c r="D71" s="179" t="s">
        <v>40</v>
      </c>
      <c r="E71" s="179">
        <v>3427828.86</v>
      </c>
      <c r="F71" s="179" t="str">
        <f t="shared" si="0"/>
        <v>-</v>
      </c>
    </row>
    <row r="72" spans="1:6" s="84" customFormat="1" ht="75.75" customHeight="1" x14ac:dyDescent="0.2">
      <c r="A72" s="171" t="s">
        <v>747</v>
      </c>
      <c r="B72" s="172" t="s">
        <v>30</v>
      </c>
      <c r="C72" s="175" t="s">
        <v>746</v>
      </c>
      <c r="D72" s="174"/>
      <c r="E72" s="174">
        <v>3102010.14</v>
      </c>
      <c r="F72" s="174"/>
    </row>
    <row r="73" spans="1:6" s="84" customFormat="1" ht="69" customHeight="1" x14ac:dyDescent="0.2">
      <c r="A73" s="171" t="s">
        <v>91</v>
      </c>
      <c r="B73" s="172" t="s">
        <v>30</v>
      </c>
      <c r="C73" s="175" t="s">
        <v>704</v>
      </c>
      <c r="D73" s="174" t="s">
        <v>40</v>
      </c>
      <c r="E73" s="174">
        <v>733195.46</v>
      </c>
      <c r="F73" s="179" t="str">
        <f t="shared" si="0"/>
        <v>-</v>
      </c>
    </row>
    <row r="74" spans="1:6" ht="77.25" customHeight="1" x14ac:dyDescent="0.2">
      <c r="A74" s="180" t="s">
        <v>92</v>
      </c>
      <c r="B74" s="172" t="s">
        <v>30</v>
      </c>
      <c r="C74" s="194" t="s">
        <v>93</v>
      </c>
      <c r="D74" s="179" t="s">
        <v>40</v>
      </c>
      <c r="E74" s="193">
        <v>733195.46</v>
      </c>
      <c r="F74" s="179" t="str">
        <f t="shared" si="0"/>
        <v>-</v>
      </c>
    </row>
    <row r="75" spans="1:6" ht="76.5" customHeight="1" x14ac:dyDescent="0.2">
      <c r="A75" s="180" t="s">
        <v>94</v>
      </c>
      <c r="B75" s="172" t="s">
        <v>30</v>
      </c>
      <c r="C75" s="194" t="s">
        <v>703</v>
      </c>
      <c r="D75" s="179" t="s">
        <v>40</v>
      </c>
      <c r="E75" s="193">
        <v>58130.94</v>
      </c>
      <c r="F75" s="179" t="str">
        <f t="shared" si="0"/>
        <v>-</v>
      </c>
    </row>
    <row r="76" spans="1:6" ht="58.15" customHeight="1" x14ac:dyDescent="0.2">
      <c r="A76" s="171" t="s">
        <v>95</v>
      </c>
      <c r="B76" s="172" t="s">
        <v>30</v>
      </c>
      <c r="C76" s="194" t="s">
        <v>96</v>
      </c>
      <c r="D76" s="174" t="s">
        <v>40</v>
      </c>
      <c r="E76" s="193">
        <v>58130.94</v>
      </c>
      <c r="F76" s="179" t="str">
        <f t="shared" si="0"/>
        <v>-</v>
      </c>
    </row>
    <row r="77" spans="1:6" ht="38.450000000000003" customHeight="1" x14ac:dyDescent="0.2">
      <c r="A77" s="171" t="s">
        <v>97</v>
      </c>
      <c r="B77" s="172" t="s">
        <v>30</v>
      </c>
      <c r="C77" s="194" t="s">
        <v>702</v>
      </c>
      <c r="D77" s="179" t="s">
        <v>40</v>
      </c>
      <c r="E77" s="193">
        <v>2310683.7400000002</v>
      </c>
      <c r="F77" s="179" t="str">
        <f t="shared" si="0"/>
        <v>-</v>
      </c>
    </row>
    <row r="78" spans="1:6" ht="39.75" customHeight="1" x14ac:dyDescent="0.2">
      <c r="A78" s="180" t="s">
        <v>98</v>
      </c>
      <c r="B78" s="172" t="s">
        <v>30</v>
      </c>
      <c r="C78" s="194" t="s">
        <v>99</v>
      </c>
      <c r="D78" s="179" t="s">
        <v>40</v>
      </c>
      <c r="E78" s="193">
        <v>2310683.7400000002</v>
      </c>
      <c r="F78" s="179" t="str">
        <f t="shared" si="0"/>
        <v>-</v>
      </c>
    </row>
    <row r="79" spans="1:6" ht="75.75" customHeight="1" x14ac:dyDescent="0.2">
      <c r="A79" s="180" t="s">
        <v>749</v>
      </c>
      <c r="B79" s="172" t="s">
        <v>30</v>
      </c>
      <c r="C79" s="194" t="s">
        <v>748</v>
      </c>
      <c r="D79" s="179" t="s">
        <v>40</v>
      </c>
      <c r="E79" s="193">
        <v>325818.71999999997</v>
      </c>
      <c r="F79" s="179" t="s">
        <v>40</v>
      </c>
    </row>
    <row r="80" spans="1:6" ht="75" customHeight="1" x14ac:dyDescent="0.2">
      <c r="A80" s="180" t="s">
        <v>100</v>
      </c>
      <c r="B80" s="172" t="s">
        <v>30</v>
      </c>
      <c r="C80" s="194" t="s">
        <v>701</v>
      </c>
      <c r="D80" s="174" t="s">
        <v>40</v>
      </c>
      <c r="E80" s="193">
        <v>325818.71999999997</v>
      </c>
      <c r="F80" s="179" t="str">
        <f t="shared" si="0"/>
        <v>-</v>
      </c>
    </row>
    <row r="81" spans="1:6" ht="75" customHeight="1" x14ac:dyDescent="0.2">
      <c r="A81" s="180" t="s">
        <v>101</v>
      </c>
      <c r="B81" s="172" t="s">
        <v>30</v>
      </c>
      <c r="C81" s="194" t="s">
        <v>102</v>
      </c>
      <c r="D81" s="179" t="s">
        <v>40</v>
      </c>
      <c r="E81" s="193">
        <v>325818.71999999997</v>
      </c>
      <c r="F81" s="179" t="str">
        <f t="shared" si="0"/>
        <v>-</v>
      </c>
    </row>
    <row r="82" spans="1:6" s="84" customFormat="1" ht="24.6" customHeight="1" x14ac:dyDescent="0.2">
      <c r="A82" s="176" t="s">
        <v>103</v>
      </c>
      <c r="B82" s="177" t="s">
        <v>30</v>
      </c>
      <c r="C82" s="178" t="s">
        <v>658</v>
      </c>
      <c r="D82" s="179" t="s">
        <v>40</v>
      </c>
      <c r="E82" s="179">
        <v>55341.120000000003</v>
      </c>
      <c r="F82" s="179" t="str">
        <f t="shared" si="0"/>
        <v>-</v>
      </c>
    </row>
    <row r="83" spans="1:6" s="84" customFormat="1" ht="24" customHeight="1" x14ac:dyDescent="0.2">
      <c r="A83" s="171" t="s">
        <v>104</v>
      </c>
      <c r="B83" s="172" t="s">
        <v>30</v>
      </c>
      <c r="C83" s="175" t="s">
        <v>700</v>
      </c>
      <c r="D83" s="174" t="s">
        <v>40</v>
      </c>
      <c r="E83" s="174">
        <v>55341.120000000003</v>
      </c>
      <c r="F83" s="179" t="str">
        <f t="shared" si="0"/>
        <v>-</v>
      </c>
    </row>
    <row r="84" spans="1:6" ht="66" customHeight="1" x14ac:dyDescent="0.2">
      <c r="A84" s="171" t="s">
        <v>105</v>
      </c>
      <c r="B84" s="172" t="s">
        <v>30</v>
      </c>
      <c r="C84" s="175" t="s">
        <v>106</v>
      </c>
      <c r="D84" s="179" t="s">
        <v>40</v>
      </c>
      <c r="E84" s="193">
        <v>48233.39</v>
      </c>
      <c r="F84" s="179" t="str">
        <f t="shared" si="0"/>
        <v>-</v>
      </c>
    </row>
    <row r="85" spans="1:6" ht="53.25" customHeight="1" x14ac:dyDescent="0.2">
      <c r="A85" s="171" t="s">
        <v>751</v>
      </c>
      <c r="B85" s="172" t="s">
        <v>30</v>
      </c>
      <c r="C85" s="175" t="s">
        <v>750</v>
      </c>
      <c r="D85" s="179" t="s">
        <v>40</v>
      </c>
      <c r="E85" s="193">
        <v>908.53</v>
      </c>
      <c r="F85" s="179" t="s">
        <v>40</v>
      </c>
    </row>
    <row r="86" spans="1:6" ht="53.25" customHeight="1" x14ac:dyDescent="0.2">
      <c r="A86" s="171" t="s">
        <v>753</v>
      </c>
      <c r="B86" s="172" t="s">
        <v>30</v>
      </c>
      <c r="C86" s="175" t="s">
        <v>752</v>
      </c>
      <c r="D86" s="179" t="s">
        <v>40</v>
      </c>
      <c r="E86" s="193">
        <v>6199.2</v>
      </c>
      <c r="F86" s="179" t="s">
        <v>40</v>
      </c>
    </row>
    <row r="87" spans="1:6" s="84" customFormat="1" ht="26.45" customHeight="1" x14ac:dyDescent="0.2">
      <c r="A87" s="176" t="s">
        <v>107</v>
      </c>
      <c r="B87" s="177" t="s">
        <v>30</v>
      </c>
      <c r="C87" s="178" t="s">
        <v>108</v>
      </c>
      <c r="D87" s="179" t="s">
        <v>40</v>
      </c>
      <c r="E87" s="179">
        <v>226242.28</v>
      </c>
      <c r="F87" s="179" t="str">
        <f t="shared" si="0"/>
        <v>-</v>
      </c>
    </row>
    <row r="88" spans="1:6" s="84" customFormat="1" ht="18" customHeight="1" x14ac:dyDescent="0.2">
      <c r="A88" s="171" t="s">
        <v>754</v>
      </c>
      <c r="B88" s="172" t="s">
        <v>30</v>
      </c>
      <c r="C88" s="175" t="s">
        <v>755</v>
      </c>
      <c r="D88" s="174" t="s">
        <v>40</v>
      </c>
      <c r="E88" s="174">
        <v>226242.28</v>
      </c>
      <c r="F88" s="179" t="s">
        <v>40</v>
      </c>
    </row>
    <row r="89" spans="1:6" s="84" customFormat="1" ht="15.6" customHeight="1" x14ac:dyDescent="0.2">
      <c r="A89" s="171" t="s">
        <v>109</v>
      </c>
      <c r="B89" s="172" t="s">
        <v>30</v>
      </c>
      <c r="C89" s="175" t="s">
        <v>699</v>
      </c>
      <c r="D89" s="174" t="s">
        <v>40</v>
      </c>
      <c r="E89" s="174">
        <v>226242.28</v>
      </c>
      <c r="F89" s="179" t="str">
        <f t="shared" si="0"/>
        <v>-</v>
      </c>
    </row>
    <row r="90" spans="1:6" ht="30" customHeight="1" x14ac:dyDescent="0.2">
      <c r="A90" s="171" t="s">
        <v>110</v>
      </c>
      <c r="B90" s="172" t="s">
        <v>30</v>
      </c>
      <c r="C90" s="175" t="s">
        <v>111</v>
      </c>
      <c r="D90" s="179" t="s">
        <v>40</v>
      </c>
      <c r="E90" s="174">
        <v>226242.28</v>
      </c>
      <c r="F90" s="179" t="str">
        <f t="shared" si="0"/>
        <v>-</v>
      </c>
    </row>
    <row r="91" spans="1:6" s="84" customFormat="1" ht="28.9" customHeight="1" x14ac:dyDescent="0.2">
      <c r="A91" s="176" t="s">
        <v>691</v>
      </c>
      <c r="B91" s="177" t="s">
        <v>30</v>
      </c>
      <c r="C91" s="178" t="s">
        <v>657</v>
      </c>
      <c r="D91" s="179" t="s">
        <v>40</v>
      </c>
      <c r="E91" s="179">
        <v>39555.269999999997</v>
      </c>
      <c r="F91" s="179" t="str">
        <f t="shared" si="0"/>
        <v>-</v>
      </c>
    </row>
    <row r="92" spans="1:6" s="84" customFormat="1" ht="81" customHeight="1" x14ac:dyDescent="0.2">
      <c r="A92" s="171" t="s">
        <v>756</v>
      </c>
      <c r="B92" s="172" t="s">
        <v>30</v>
      </c>
      <c r="C92" s="175" t="s">
        <v>757</v>
      </c>
      <c r="D92" s="174" t="s">
        <v>40</v>
      </c>
      <c r="E92" s="174">
        <v>24712.49</v>
      </c>
      <c r="F92" s="174" t="s">
        <v>40</v>
      </c>
    </row>
    <row r="93" spans="1:6" s="84" customFormat="1" ht="84" customHeight="1" x14ac:dyDescent="0.2">
      <c r="A93" s="171" t="s">
        <v>698</v>
      </c>
      <c r="B93" s="172" t="s">
        <v>30</v>
      </c>
      <c r="C93" s="175" t="s">
        <v>697</v>
      </c>
      <c r="D93" s="174" t="s">
        <v>40</v>
      </c>
      <c r="E93" s="174">
        <v>24712.49</v>
      </c>
      <c r="F93" s="179" t="str">
        <f t="shared" si="0"/>
        <v>-</v>
      </c>
    </row>
    <row r="94" spans="1:6" ht="82.5" customHeight="1" x14ac:dyDescent="0.2">
      <c r="A94" s="171" t="s">
        <v>680</v>
      </c>
      <c r="B94" s="172" t="s">
        <v>30</v>
      </c>
      <c r="C94" s="194" t="s">
        <v>663</v>
      </c>
      <c r="D94" s="179" t="s">
        <v>40</v>
      </c>
      <c r="E94" s="193">
        <v>24712.49</v>
      </c>
      <c r="F94" s="179" t="str">
        <f t="shared" si="0"/>
        <v>-</v>
      </c>
    </row>
    <row r="95" spans="1:6" ht="31.5" customHeight="1" x14ac:dyDescent="0.2">
      <c r="A95" s="171" t="s">
        <v>759</v>
      </c>
      <c r="B95" s="172" t="s">
        <v>30</v>
      </c>
      <c r="C95" s="194" t="s">
        <v>758</v>
      </c>
      <c r="D95" s="179" t="s">
        <v>40</v>
      </c>
      <c r="E95" s="193">
        <v>14842.78</v>
      </c>
      <c r="F95" s="179" t="s">
        <v>40</v>
      </c>
    </row>
    <row r="96" spans="1:6" ht="28.15" customHeight="1" x14ac:dyDescent="0.2">
      <c r="A96" s="171" t="s">
        <v>714</v>
      </c>
      <c r="B96" s="172" t="s">
        <v>30</v>
      </c>
      <c r="C96" s="194" t="s">
        <v>696</v>
      </c>
      <c r="D96" s="179" t="s">
        <v>40</v>
      </c>
      <c r="E96" s="193">
        <v>14842.78</v>
      </c>
      <c r="F96" s="179" t="str">
        <f t="shared" si="0"/>
        <v>-</v>
      </c>
    </row>
    <row r="97" spans="1:6" ht="43.9" customHeight="1" x14ac:dyDescent="0.2">
      <c r="A97" s="171" t="s">
        <v>681</v>
      </c>
      <c r="B97" s="172" t="s">
        <v>30</v>
      </c>
      <c r="C97" s="194" t="s">
        <v>664</v>
      </c>
      <c r="D97" s="174" t="s">
        <v>40</v>
      </c>
      <c r="E97" s="193">
        <v>14842.78</v>
      </c>
      <c r="F97" s="179" t="str">
        <f t="shared" si="0"/>
        <v>-</v>
      </c>
    </row>
    <row r="98" spans="1:6" ht="21.75" customHeight="1" x14ac:dyDescent="0.2">
      <c r="A98" s="176" t="s">
        <v>761</v>
      </c>
      <c r="B98" s="177" t="s">
        <v>30</v>
      </c>
      <c r="C98" s="178" t="s">
        <v>760</v>
      </c>
      <c r="D98" s="179" t="s">
        <v>40</v>
      </c>
      <c r="E98" s="195">
        <v>1150</v>
      </c>
      <c r="F98" s="179" t="s">
        <v>40</v>
      </c>
    </row>
    <row r="99" spans="1:6" ht="36.75" customHeight="1" x14ac:dyDescent="0.2">
      <c r="A99" s="171" t="s">
        <v>763</v>
      </c>
      <c r="B99" s="172" t="s">
        <v>30</v>
      </c>
      <c r="C99" s="175" t="s">
        <v>762</v>
      </c>
      <c r="D99" s="174" t="s">
        <v>40</v>
      </c>
      <c r="E99" s="193">
        <v>1150</v>
      </c>
      <c r="F99" s="179" t="s">
        <v>40</v>
      </c>
    </row>
    <row r="100" spans="1:6" ht="43.9" customHeight="1" x14ac:dyDescent="0.2">
      <c r="A100" s="171" t="s">
        <v>765</v>
      </c>
      <c r="B100" s="172" t="s">
        <v>30</v>
      </c>
      <c r="C100" s="175" t="s">
        <v>764</v>
      </c>
      <c r="D100" s="174" t="s">
        <v>40</v>
      </c>
      <c r="E100" s="193">
        <v>1150</v>
      </c>
      <c r="F100" s="179" t="s">
        <v>40</v>
      </c>
    </row>
    <row r="101" spans="1:6" ht="43.9" customHeight="1" x14ac:dyDescent="0.2">
      <c r="A101" s="171" t="s">
        <v>765</v>
      </c>
      <c r="B101" s="172" t="s">
        <v>30</v>
      </c>
      <c r="C101" s="175" t="s">
        <v>766</v>
      </c>
      <c r="D101" s="174" t="s">
        <v>40</v>
      </c>
      <c r="E101" s="193">
        <v>1150</v>
      </c>
      <c r="F101" s="179" t="s">
        <v>40</v>
      </c>
    </row>
    <row r="102" spans="1:6" s="84" customFormat="1" ht="22.15" customHeight="1" x14ac:dyDescent="0.2">
      <c r="A102" s="176" t="s">
        <v>112</v>
      </c>
      <c r="B102" s="177" t="s">
        <v>30</v>
      </c>
      <c r="C102" s="178" t="s">
        <v>113</v>
      </c>
      <c r="D102" s="179" t="s">
        <v>40</v>
      </c>
      <c r="E102" s="179">
        <v>440718.98</v>
      </c>
      <c r="F102" s="179" t="str">
        <f t="shared" si="0"/>
        <v>-</v>
      </c>
    </row>
    <row r="103" spans="1:6" s="84" customFormat="1" ht="63.75" customHeight="1" x14ac:dyDescent="0.2">
      <c r="A103" s="171" t="s">
        <v>768</v>
      </c>
      <c r="B103" s="172" t="s">
        <v>30</v>
      </c>
      <c r="C103" s="175" t="s">
        <v>767</v>
      </c>
      <c r="D103" s="174" t="s">
        <v>40</v>
      </c>
      <c r="E103" s="174">
        <v>1250</v>
      </c>
      <c r="F103" s="174" t="s">
        <v>40</v>
      </c>
    </row>
    <row r="104" spans="1:6" s="84" customFormat="1" ht="59.25" customHeight="1" x14ac:dyDescent="0.2">
      <c r="A104" s="171" t="s">
        <v>695</v>
      </c>
      <c r="B104" s="172" t="s">
        <v>30</v>
      </c>
      <c r="C104" s="175" t="s">
        <v>694</v>
      </c>
      <c r="D104" s="179" t="s">
        <v>40</v>
      </c>
      <c r="E104" s="174">
        <v>500</v>
      </c>
      <c r="F104" s="179" t="str">
        <f t="shared" ref="F104:F124" si="2">IF(OR(D104="-",IF(E104="-",0,E104)&gt;=IF(D104="-",0,D104)),"-",IF(D104="-",0,D104)-IF(E104="-",0,E104))</f>
        <v>-</v>
      </c>
    </row>
    <row r="105" spans="1:6" ht="74.25" customHeight="1" x14ac:dyDescent="0.2">
      <c r="A105" s="171" t="s">
        <v>682</v>
      </c>
      <c r="B105" s="172" t="s">
        <v>30</v>
      </c>
      <c r="C105" s="194" t="s">
        <v>650</v>
      </c>
      <c r="D105" s="174" t="s">
        <v>40</v>
      </c>
      <c r="E105" s="174">
        <v>500</v>
      </c>
      <c r="F105" s="179" t="str">
        <f t="shared" si="2"/>
        <v>-</v>
      </c>
    </row>
    <row r="106" spans="1:6" ht="66.75" customHeight="1" x14ac:dyDescent="0.2">
      <c r="A106" s="171" t="s">
        <v>774</v>
      </c>
      <c r="B106" s="172" t="s">
        <v>30</v>
      </c>
      <c r="C106" s="194" t="s">
        <v>773</v>
      </c>
      <c r="D106" s="179" t="s">
        <v>40</v>
      </c>
      <c r="E106" s="174">
        <v>750</v>
      </c>
      <c r="F106" s="179" t="str">
        <f t="shared" si="2"/>
        <v>-</v>
      </c>
    </row>
    <row r="107" spans="1:6" ht="88.5" customHeight="1" x14ac:dyDescent="0.2">
      <c r="A107" s="171" t="s">
        <v>772</v>
      </c>
      <c r="B107" s="172" t="s">
        <v>30</v>
      </c>
      <c r="C107" s="194" t="s">
        <v>775</v>
      </c>
      <c r="D107" s="179" t="s">
        <v>40</v>
      </c>
      <c r="E107" s="174">
        <v>750</v>
      </c>
      <c r="F107" s="179" t="s">
        <v>40</v>
      </c>
    </row>
    <row r="108" spans="1:6" ht="65.25" customHeight="1" x14ac:dyDescent="0.2">
      <c r="A108" s="171" t="s">
        <v>693</v>
      </c>
      <c r="B108" s="172" t="s">
        <v>30</v>
      </c>
      <c r="C108" s="194" t="s">
        <v>649</v>
      </c>
      <c r="D108" s="179" t="s">
        <v>40</v>
      </c>
      <c r="E108" s="193">
        <v>50000</v>
      </c>
      <c r="F108" s="179" t="str">
        <f t="shared" si="2"/>
        <v>-</v>
      </c>
    </row>
    <row r="109" spans="1:6" ht="49.5" customHeight="1" x14ac:dyDescent="0.2">
      <c r="A109" s="171" t="s">
        <v>686</v>
      </c>
      <c r="B109" s="172" t="s">
        <v>30</v>
      </c>
      <c r="C109" s="175" t="s">
        <v>648</v>
      </c>
      <c r="D109" s="179" t="s">
        <v>40</v>
      </c>
      <c r="E109" s="174">
        <v>50000</v>
      </c>
      <c r="F109" s="179" t="str">
        <f t="shared" si="2"/>
        <v>-</v>
      </c>
    </row>
    <row r="110" spans="1:6" ht="24" customHeight="1" x14ac:dyDescent="0.2">
      <c r="A110" s="171" t="s">
        <v>770</v>
      </c>
      <c r="B110" s="172" t="s">
        <v>30</v>
      </c>
      <c r="C110" s="196" t="s">
        <v>769</v>
      </c>
      <c r="D110" s="179" t="s">
        <v>40</v>
      </c>
      <c r="E110" s="174">
        <v>269497.71999999997</v>
      </c>
      <c r="F110" s="179" t="s">
        <v>40</v>
      </c>
    </row>
    <row r="111" spans="1:6" ht="70.5" customHeight="1" x14ac:dyDescent="0.2">
      <c r="A111" s="171" t="s">
        <v>712</v>
      </c>
      <c r="B111" s="172" t="s">
        <v>30</v>
      </c>
      <c r="C111" s="196" t="s">
        <v>771</v>
      </c>
      <c r="D111" s="179" t="s">
        <v>40</v>
      </c>
      <c r="E111" s="174">
        <v>269497.71999999997</v>
      </c>
      <c r="F111" s="179" t="s">
        <v>40</v>
      </c>
    </row>
    <row r="112" spans="1:6" ht="65.25" customHeight="1" x14ac:dyDescent="0.2">
      <c r="A112" s="171" t="s">
        <v>683</v>
      </c>
      <c r="B112" s="172" t="s">
        <v>30</v>
      </c>
      <c r="C112" s="196" t="s">
        <v>654</v>
      </c>
      <c r="D112" s="179" t="s">
        <v>40</v>
      </c>
      <c r="E112" s="174">
        <v>126000</v>
      </c>
      <c r="F112" s="179" t="s">
        <v>40</v>
      </c>
    </row>
    <row r="113" spans="1:7" ht="64.5" customHeight="1" x14ac:dyDescent="0.2">
      <c r="A113" s="171" t="s">
        <v>683</v>
      </c>
      <c r="B113" s="172" t="s">
        <v>30</v>
      </c>
      <c r="C113" s="196" t="s">
        <v>651</v>
      </c>
      <c r="D113" s="179" t="s">
        <v>40</v>
      </c>
      <c r="E113" s="174">
        <v>124295.13</v>
      </c>
      <c r="F113" s="179" t="s">
        <v>40</v>
      </c>
    </row>
    <row r="114" spans="1:7" ht="64.5" customHeight="1" x14ac:dyDescent="0.2">
      <c r="A114" s="171" t="s">
        <v>683</v>
      </c>
      <c r="B114" s="172" t="s">
        <v>30</v>
      </c>
      <c r="C114" s="196" t="s">
        <v>652</v>
      </c>
      <c r="D114" s="179" t="s">
        <v>40</v>
      </c>
      <c r="E114" s="174">
        <v>5000</v>
      </c>
      <c r="F114" s="179" t="s">
        <v>40</v>
      </c>
    </row>
    <row r="115" spans="1:7" ht="63.75" customHeight="1" x14ac:dyDescent="0.2">
      <c r="A115" s="171" t="s">
        <v>683</v>
      </c>
      <c r="B115" s="172" t="s">
        <v>30</v>
      </c>
      <c r="C115" s="196" t="s">
        <v>776</v>
      </c>
      <c r="D115" s="179" t="s">
        <v>40</v>
      </c>
      <c r="E115" s="174">
        <v>130.55000000000001</v>
      </c>
      <c r="F115" s="179" t="s">
        <v>40</v>
      </c>
    </row>
    <row r="116" spans="1:7" ht="58.5" customHeight="1" x14ac:dyDescent="0.2">
      <c r="A116" s="171" t="s">
        <v>683</v>
      </c>
      <c r="B116" s="172" t="s">
        <v>30</v>
      </c>
      <c r="C116" s="196" t="s">
        <v>653</v>
      </c>
      <c r="D116" s="179" t="s">
        <v>40</v>
      </c>
      <c r="E116" s="174">
        <v>4035.22</v>
      </c>
      <c r="F116" s="179" t="s">
        <v>40</v>
      </c>
    </row>
    <row r="117" spans="1:7" ht="66.75" customHeight="1" x14ac:dyDescent="0.2">
      <c r="A117" s="171" t="s">
        <v>683</v>
      </c>
      <c r="B117" s="172" t="s">
        <v>30</v>
      </c>
      <c r="C117" s="196" t="s">
        <v>777</v>
      </c>
      <c r="D117" s="179" t="s">
        <v>40</v>
      </c>
      <c r="E117" s="174">
        <v>71.069999999999993</v>
      </c>
      <c r="F117" s="179" t="s">
        <v>40</v>
      </c>
    </row>
    <row r="118" spans="1:7" ht="58.5" customHeight="1" x14ac:dyDescent="0.2">
      <c r="A118" s="171" t="s">
        <v>683</v>
      </c>
      <c r="B118" s="172" t="s">
        <v>30</v>
      </c>
      <c r="C118" s="196" t="s">
        <v>665</v>
      </c>
      <c r="D118" s="179" t="s">
        <v>40</v>
      </c>
      <c r="E118" s="174">
        <v>5112.4799999999996</v>
      </c>
      <c r="F118" s="179" t="s">
        <v>40</v>
      </c>
    </row>
    <row r="119" spans="1:7" ht="72.75" customHeight="1" x14ac:dyDescent="0.2">
      <c r="A119" s="171" t="s">
        <v>684</v>
      </c>
      <c r="B119" s="172" t="s">
        <v>30</v>
      </c>
      <c r="C119" s="196" t="s">
        <v>655</v>
      </c>
      <c r="D119" s="179" t="s">
        <v>40</v>
      </c>
      <c r="E119" s="174">
        <v>4853.2700000000004</v>
      </c>
      <c r="F119" s="179" t="s">
        <v>40</v>
      </c>
    </row>
    <row r="120" spans="1:7" ht="29.25" customHeight="1" x14ac:dyDescent="0.2">
      <c r="A120" s="171" t="s">
        <v>713</v>
      </c>
      <c r="B120" s="172" t="s">
        <v>30</v>
      </c>
      <c r="C120" s="196" t="s">
        <v>692</v>
      </c>
      <c r="D120" s="179" t="s">
        <v>40</v>
      </c>
      <c r="E120" s="174">
        <v>119971.26</v>
      </c>
      <c r="F120" s="179" t="s">
        <v>40</v>
      </c>
    </row>
    <row r="121" spans="1:7" ht="51.75" customHeight="1" x14ac:dyDescent="0.2">
      <c r="A121" s="171" t="s">
        <v>685</v>
      </c>
      <c r="B121" s="172" t="s">
        <v>30</v>
      </c>
      <c r="C121" s="196" t="s">
        <v>656</v>
      </c>
      <c r="D121" s="179" t="s">
        <v>40</v>
      </c>
      <c r="E121" s="174">
        <v>119971.26</v>
      </c>
      <c r="F121" s="179" t="s">
        <v>40</v>
      </c>
    </row>
    <row r="122" spans="1:7" s="84" customFormat="1" ht="16.899999999999999" customHeight="1" x14ac:dyDescent="0.2">
      <c r="A122" s="176" t="s">
        <v>114</v>
      </c>
      <c r="B122" s="177" t="s">
        <v>30</v>
      </c>
      <c r="C122" s="178" t="s">
        <v>115</v>
      </c>
      <c r="D122" s="174" t="s">
        <v>40</v>
      </c>
      <c r="E122" s="179">
        <v>9705.09</v>
      </c>
      <c r="F122" s="179" t="str">
        <f t="shared" si="2"/>
        <v>-</v>
      </c>
    </row>
    <row r="123" spans="1:7" s="84" customFormat="1" ht="15" customHeight="1" x14ac:dyDescent="0.2">
      <c r="A123" s="171" t="s">
        <v>116</v>
      </c>
      <c r="B123" s="172" t="s">
        <v>30</v>
      </c>
      <c r="C123" s="175" t="s">
        <v>117</v>
      </c>
      <c r="D123" s="179" t="s">
        <v>40</v>
      </c>
      <c r="E123" s="174">
        <v>9705.09</v>
      </c>
      <c r="F123" s="179" t="str">
        <f t="shared" si="2"/>
        <v>-</v>
      </c>
    </row>
    <row r="124" spans="1:7" ht="25.9" customHeight="1" x14ac:dyDescent="0.2">
      <c r="A124" s="171" t="s">
        <v>118</v>
      </c>
      <c r="B124" s="172" t="s">
        <v>30</v>
      </c>
      <c r="C124" s="175" t="s">
        <v>119</v>
      </c>
      <c r="D124" s="179" t="s">
        <v>40</v>
      </c>
      <c r="E124" s="174">
        <v>9705.09</v>
      </c>
      <c r="F124" s="179" t="str">
        <f t="shared" si="2"/>
        <v>-</v>
      </c>
    </row>
    <row r="125" spans="1:7" s="84" customFormat="1" ht="22.9" customHeight="1" x14ac:dyDescent="0.2">
      <c r="A125" s="176" t="s">
        <v>120</v>
      </c>
      <c r="B125" s="177" t="s">
        <v>30</v>
      </c>
      <c r="C125" s="178" t="s">
        <v>121</v>
      </c>
      <c r="D125" s="179">
        <v>445396655.18000001</v>
      </c>
      <c r="E125" s="179">
        <v>73229728.290000007</v>
      </c>
      <c r="F125" s="179">
        <f>D125-E125</f>
        <v>372166926.88999999</v>
      </c>
    </row>
    <row r="126" spans="1:7" s="84" customFormat="1" ht="37.15" customHeight="1" x14ac:dyDescent="0.2">
      <c r="A126" s="176" t="s">
        <v>122</v>
      </c>
      <c r="B126" s="177" t="s">
        <v>30</v>
      </c>
      <c r="C126" s="178" t="s">
        <v>123</v>
      </c>
      <c r="D126" s="179">
        <v>445396655.18000001</v>
      </c>
      <c r="E126" s="179">
        <v>73391218.569999993</v>
      </c>
      <c r="F126" s="179">
        <f>D126-E126</f>
        <v>372005436.61000001</v>
      </c>
      <c r="G126" s="133"/>
    </row>
    <row r="127" spans="1:7" ht="34.5" customHeight="1" x14ac:dyDescent="0.2">
      <c r="A127" s="171" t="s">
        <v>124</v>
      </c>
      <c r="B127" s="172" t="s">
        <v>30</v>
      </c>
      <c r="C127" s="175" t="s">
        <v>125</v>
      </c>
      <c r="D127" s="174" t="s">
        <v>40</v>
      </c>
      <c r="E127" s="174">
        <v>11497684</v>
      </c>
      <c r="F127" s="174" t="str">
        <f t="shared" ref="F127:F135" si="3">IF(OR(D127="-",IF(E127="-",0,E127)&gt;=IF(D127="-",0,D127)),"-",IF(D127="-",0,D127)-IF(E127="-",0,E127))</f>
        <v>-</v>
      </c>
    </row>
    <row r="128" spans="1:7" ht="19.899999999999999" customHeight="1" x14ac:dyDescent="0.2">
      <c r="A128" s="171" t="s">
        <v>126</v>
      </c>
      <c r="B128" s="172" t="s">
        <v>30</v>
      </c>
      <c r="C128" s="175" t="s">
        <v>127</v>
      </c>
      <c r="D128" s="174" t="s">
        <v>40</v>
      </c>
      <c r="E128" s="174">
        <v>7470000</v>
      </c>
      <c r="F128" s="174" t="str">
        <f t="shared" si="3"/>
        <v>-</v>
      </c>
    </row>
    <row r="129" spans="1:7" ht="35.450000000000003" customHeight="1" x14ac:dyDescent="0.2">
      <c r="A129" s="171" t="s">
        <v>687</v>
      </c>
      <c r="B129" s="172" t="s">
        <v>30</v>
      </c>
      <c r="C129" s="175" t="s">
        <v>128</v>
      </c>
      <c r="D129" s="174" t="s">
        <v>40</v>
      </c>
      <c r="E129" s="191">
        <v>7470000</v>
      </c>
      <c r="F129" s="174" t="str">
        <f t="shared" si="3"/>
        <v>-</v>
      </c>
    </row>
    <row r="130" spans="1:7" ht="28.9" customHeight="1" x14ac:dyDescent="0.2">
      <c r="A130" s="171" t="s">
        <v>129</v>
      </c>
      <c r="B130" s="172" t="s">
        <v>30</v>
      </c>
      <c r="C130" s="175" t="s">
        <v>130</v>
      </c>
      <c r="D130" s="174" t="s">
        <v>40</v>
      </c>
      <c r="E130" s="174">
        <v>4027684</v>
      </c>
      <c r="F130" s="174" t="str">
        <f t="shared" si="3"/>
        <v>-</v>
      </c>
    </row>
    <row r="131" spans="1:7" ht="28.9" customHeight="1" x14ac:dyDescent="0.2">
      <c r="A131" s="171" t="s">
        <v>131</v>
      </c>
      <c r="B131" s="172" t="s">
        <v>30</v>
      </c>
      <c r="C131" s="175" t="s">
        <v>132</v>
      </c>
      <c r="D131" s="174" t="s">
        <v>40</v>
      </c>
      <c r="E131" s="191">
        <v>4027684</v>
      </c>
      <c r="F131" s="174" t="str">
        <f t="shared" si="3"/>
        <v>-</v>
      </c>
    </row>
    <row r="132" spans="1:7" ht="28.9" customHeight="1" x14ac:dyDescent="0.2">
      <c r="A132" s="171" t="s">
        <v>778</v>
      </c>
      <c r="B132" s="172" t="s">
        <v>30</v>
      </c>
      <c r="C132" s="175" t="s">
        <v>779</v>
      </c>
      <c r="D132" s="174" t="s">
        <v>40</v>
      </c>
      <c r="E132" s="191">
        <v>4859093.78</v>
      </c>
      <c r="F132" s="174" t="s">
        <v>40</v>
      </c>
    </row>
    <row r="133" spans="1:7" ht="19.5" customHeight="1" x14ac:dyDescent="0.2">
      <c r="A133" s="171" t="s">
        <v>782</v>
      </c>
      <c r="B133" s="172" t="s">
        <v>30</v>
      </c>
      <c r="C133" s="175" t="s">
        <v>780</v>
      </c>
      <c r="D133" s="174" t="s">
        <v>40</v>
      </c>
      <c r="E133" s="191">
        <v>4859093.78</v>
      </c>
      <c r="F133" s="174" t="s">
        <v>40</v>
      </c>
    </row>
    <row r="134" spans="1:7" ht="19.5" customHeight="1" x14ac:dyDescent="0.2">
      <c r="A134" s="171" t="s">
        <v>783</v>
      </c>
      <c r="B134" s="172" t="s">
        <v>30</v>
      </c>
      <c r="C134" s="175" t="s">
        <v>781</v>
      </c>
      <c r="D134" s="174" t="s">
        <v>40</v>
      </c>
      <c r="E134" s="191">
        <v>4859093.78</v>
      </c>
      <c r="F134" s="174" t="s">
        <v>40</v>
      </c>
    </row>
    <row r="135" spans="1:7" ht="28.15" customHeight="1" x14ac:dyDescent="0.2">
      <c r="A135" s="171" t="s">
        <v>133</v>
      </c>
      <c r="B135" s="172" t="s">
        <v>30</v>
      </c>
      <c r="C135" s="175" t="s">
        <v>134</v>
      </c>
      <c r="D135" s="174" t="s">
        <v>40</v>
      </c>
      <c r="E135" s="174">
        <v>57034440.789999999</v>
      </c>
      <c r="F135" s="174" t="str">
        <f t="shared" si="3"/>
        <v>-</v>
      </c>
    </row>
    <row r="136" spans="1:7" ht="39" customHeight="1" x14ac:dyDescent="0.2">
      <c r="A136" s="171" t="s">
        <v>788</v>
      </c>
      <c r="B136" s="172" t="s">
        <v>30</v>
      </c>
      <c r="C136" s="175" t="s">
        <v>134</v>
      </c>
      <c r="D136" s="174" t="s">
        <v>40</v>
      </c>
      <c r="E136" s="174">
        <v>147120.28</v>
      </c>
      <c r="F136" s="174" t="s">
        <v>40</v>
      </c>
    </row>
    <row r="137" spans="1:7" ht="40.5" customHeight="1" x14ac:dyDescent="0.2">
      <c r="A137" s="171" t="s">
        <v>688</v>
      </c>
      <c r="B137" s="172" t="s">
        <v>30</v>
      </c>
      <c r="C137" s="185" t="s">
        <v>646</v>
      </c>
      <c r="D137" s="174" t="s">
        <v>40</v>
      </c>
      <c r="E137" s="174">
        <v>98204.6</v>
      </c>
      <c r="F137" s="174" t="s">
        <v>40</v>
      </c>
    </row>
    <row r="138" spans="1:7" ht="43.5" customHeight="1" x14ac:dyDescent="0.2">
      <c r="A138" s="171" t="s">
        <v>688</v>
      </c>
      <c r="B138" s="172" t="s">
        <v>30</v>
      </c>
      <c r="C138" s="185" t="s">
        <v>647</v>
      </c>
      <c r="D138" s="174" t="s">
        <v>40</v>
      </c>
      <c r="E138" s="174">
        <v>48915.68</v>
      </c>
      <c r="F138" s="174" t="s">
        <v>40</v>
      </c>
    </row>
    <row r="139" spans="1:7" ht="38.25" customHeight="1" x14ac:dyDescent="0.2">
      <c r="A139" s="171" t="s">
        <v>784</v>
      </c>
      <c r="B139" s="172" t="s">
        <v>30</v>
      </c>
      <c r="C139" s="185" t="s">
        <v>785</v>
      </c>
      <c r="D139" s="174" t="s">
        <v>40</v>
      </c>
      <c r="E139" s="174">
        <v>76300.509999999995</v>
      </c>
      <c r="F139" s="174" t="s">
        <v>40</v>
      </c>
      <c r="G139" s="83"/>
    </row>
    <row r="140" spans="1:7" ht="42.75" customHeight="1" x14ac:dyDescent="0.2">
      <c r="A140" s="171" t="s">
        <v>787</v>
      </c>
      <c r="B140" s="172" t="s">
        <v>30</v>
      </c>
      <c r="C140" s="185" t="s">
        <v>786</v>
      </c>
      <c r="D140" s="174" t="s">
        <v>40</v>
      </c>
      <c r="E140" s="174">
        <v>76300.509999999995</v>
      </c>
      <c r="F140" s="174" t="s">
        <v>40</v>
      </c>
    </row>
    <row r="141" spans="1:7" ht="17.25" customHeight="1" x14ac:dyDescent="0.2">
      <c r="A141" s="171" t="s">
        <v>789</v>
      </c>
      <c r="B141" s="172" t="s">
        <v>30</v>
      </c>
      <c r="C141" s="185" t="s">
        <v>790</v>
      </c>
      <c r="D141" s="174" t="s">
        <v>40</v>
      </c>
      <c r="E141" s="174">
        <v>56811020</v>
      </c>
      <c r="F141" s="174" t="s">
        <v>40</v>
      </c>
    </row>
    <row r="142" spans="1:7" ht="21.6" customHeight="1" x14ac:dyDescent="0.2">
      <c r="A142" s="171" t="s">
        <v>135</v>
      </c>
      <c r="B142" s="172" t="s">
        <v>30</v>
      </c>
      <c r="C142" s="175" t="s">
        <v>136</v>
      </c>
      <c r="D142" s="174" t="s">
        <v>40</v>
      </c>
      <c r="E142" s="191">
        <v>56811020</v>
      </c>
      <c r="F142" s="174" t="str">
        <f t="shared" ref="F142:F153" si="4">IF(OR(D142="-",IF(E142="-",0,E142)&gt;=IF(D142="-",0,D142)),"-",IF(D142="-",0,D142)-IF(E142="-",0,E142))</f>
        <v>-</v>
      </c>
    </row>
    <row r="143" spans="1:7" ht="60" customHeight="1" x14ac:dyDescent="0.2">
      <c r="A143" s="176" t="s">
        <v>797</v>
      </c>
      <c r="B143" s="177" t="s">
        <v>30</v>
      </c>
      <c r="C143" s="186" t="s">
        <v>798</v>
      </c>
      <c r="D143" s="179" t="s">
        <v>40</v>
      </c>
      <c r="E143" s="192">
        <v>150529.46</v>
      </c>
      <c r="F143" s="179" t="s">
        <v>40</v>
      </c>
    </row>
    <row r="144" spans="1:7" ht="72.75" customHeight="1" x14ac:dyDescent="0.2">
      <c r="A144" s="171" t="s">
        <v>793</v>
      </c>
      <c r="B144" s="172" t="s">
        <v>30</v>
      </c>
      <c r="C144" s="187" t="s">
        <v>795</v>
      </c>
      <c r="D144" s="174" t="s">
        <v>40</v>
      </c>
      <c r="E144" s="191">
        <v>150529.46</v>
      </c>
      <c r="F144" s="174" t="s">
        <v>40</v>
      </c>
    </row>
    <row r="145" spans="1:7" ht="75.75" customHeight="1" x14ac:dyDescent="0.2">
      <c r="A145" s="171" t="s">
        <v>794</v>
      </c>
      <c r="B145" s="172" t="s">
        <v>30</v>
      </c>
      <c r="C145" s="187" t="s">
        <v>796</v>
      </c>
      <c r="D145" s="174" t="s">
        <v>40</v>
      </c>
      <c r="E145" s="191">
        <v>150529.46</v>
      </c>
      <c r="F145" s="174" t="s">
        <v>40</v>
      </c>
    </row>
    <row r="146" spans="1:7" ht="73.5" customHeight="1" x14ac:dyDescent="0.2">
      <c r="A146" s="171" t="s">
        <v>794</v>
      </c>
      <c r="B146" s="172" t="s">
        <v>30</v>
      </c>
      <c r="C146" s="187" t="s">
        <v>799</v>
      </c>
      <c r="D146" s="174" t="s">
        <v>40</v>
      </c>
      <c r="E146" s="191">
        <v>150529.46</v>
      </c>
      <c r="F146" s="174" t="s">
        <v>40</v>
      </c>
    </row>
    <row r="147" spans="1:7" s="84" customFormat="1" ht="44.45" customHeight="1" x14ac:dyDescent="0.2">
      <c r="A147" s="176" t="s">
        <v>137</v>
      </c>
      <c r="B147" s="177" t="s">
        <v>30</v>
      </c>
      <c r="C147" s="178" t="s">
        <v>138</v>
      </c>
      <c r="D147" s="179" t="s">
        <v>40</v>
      </c>
      <c r="E147" s="179">
        <v>-312019.74</v>
      </c>
      <c r="F147" s="179" t="str">
        <f t="shared" si="4"/>
        <v>-</v>
      </c>
      <c r="G147" s="133"/>
    </row>
    <row r="148" spans="1:7" ht="49.5" customHeight="1" x14ac:dyDescent="0.2">
      <c r="A148" s="171" t="s">
        <v>139</v>
      </c>
      <c r="B148" s="172" t="s">
        <v>30</v>
      </c>
      <c r="C148" s="175" t="s">
        <v>140</v>
      </c>
      <c r="D148" s="174" t="s">
        <v>40</v>
      </c>
      <c r="E148" s="174">
        <v>-312019.74</v>
      </c>
      <c r="F148" s="174" t="str">
        <f t="shared" si="4"/>
        <v>-</v>
      </c>
    </row>
    <row r="149" spans="1:7" ht="56.25" customHeight="1" x14ac:dyDescent="0.2">
      <c r="A149" s="171" t="s">
        <v>689</v>
      </c>
      <c r="B149" s="172" t="s">
        <v>30</v>
      </c>
      <c r="C149" s="175" t="s">
        <v>791</v>
      </c>
      <c r="D149" s="174" t="s">
        <v>40</v>
      </c>
      <c r="E149" s="174">
        <v>-265143.32</v>
      </c>
      <c r="F149" s="174" t="s">
        <v>40</v>
      </c>
    </row>
    <row r="150" spans="1:7" ht="52.5" customHeight="1" x14ac:dyDescent="0.2">
      <c r="A150" s="171" t="s">
        <v>689</v>
      </c>
      <c r="B150" s="172" t="s">
        <v>30</v>
      </c>
      <c r="C150" s="175" t="s">
        <v>645</v>
      </c>
      <c r="D150" s="174" t="s">
        <v>40</v>
      </c>
      <c r="E150" s="174">
        <v>-265143.32</v>
      </c>
      <c r="F150" s="174" t="s">
        <v>40</v>
      </c>
    </row>
    <row r="151" spans="1:7" ht="44.25" customHeight="1" x14ac:dyDescent="0.2">
      <c r="A151" s="171" t="s">
        <v>690</v>
      </c>
      <c r="B151" s="172" t="s">
        <v>30</v>
      </c>
      <c r="C151" s="175" t="s">
        <v>792</v>
      </c>
      <c r="D151" s="174"/>
      <c r="E151" s="174">
        <v>-46876.42</v>
      </c>
      <c r="F151" s="174" t="s">
        <v>40</v>
      </c>
    </row>
    <row r="152" spans="1:7" ht="43.5" customHeight="1" x14ac:dyDescent="0.2">
      <c r="A152" s="171" t="s">
        <v>690</v>
      </c>
      <c r="B152" s="172" t="s">
        <v>30</v>
      </c>
      <c r="C152" s="175" t="s">
        <v>141</v>
      </c>
      <c r="D152" s="174" t="s">
        <v>40</v>
      </c>
      <c r="E152" s="174">
        <v>-17418.82</v>
      </c>
      <c r="F152" s="174" t="str">
        <f t="shared" ref="F152" si="5">IF(OR(D152="-",IF(E152="-",0,E152)&gt;=IF(D152="-",0,D152)),"-",IF(D152="-",0,D152)-IF(E152="-",0,E152))</f>
        <v>-</v>
      </c>
    </row>
    <row r="153" spans="1:7" ht="43.5" customHeight="1" x14ac:dyDescent="0.2">
      <c r="A153" s="171" t="s">
        <v>690</v>
      </c>
      <c r="B153" s="172" t="s">
        <v>30</v>
      </c>
      <c r="C153" s="175" t="s">
        <v>142</v>
      </c>
      <c r="D153" s="174" t="s">
        <v>40</v>
      </c>
      <c r="E153" s="174">
        <v>-29457.599999999999</v>
      </c>
      <c r="F153" s="174" t="str">
        <f t="shared" si="4"/>
        <v>-</v>
      </c>
    </row>
    <row r="154" spans="1:7" ht="12.75" customHeight="1" x14ac:dyDescent="0.2">
      <c r="A154" s="85"/>
      <c r="B154" s="125"/>
      <c r="C154" s="99"/>
      <c r="D154" s="100"/>
      <c r="E154" s="101"/>
      <c r="F154" s="100"/>
    </row>
  </sheetData>
  <mergeCells count="12">
    <mergeCell ref="B12:B18"/>
    <mergeCell ref="D12:D18"/>
    <mergeCell ref="C12:C18"/>
    <mergeCell ref="A12:A18"/>
    <mergeCell ref="F12:F18"/>
    <mergeCell ref="E12:E18"/>
    <mergeCell ref="A11:D11"/>
    <mergeCell ref="A2:D2"/>
    <mergeCell ref="A5:D5"/>
    <mergeCell ref="A3:D3"/>
    <mergeCell ref="B7:D7"/>
    <mergeCell ref="B8:D8"/>
  </mergeCells>
  <conditionalFormatting sqref="F22 F24:F25 F27 F29 F31 F33 F35 F37 F39 F41:F42 F44 F50 F53 F55 F57 F59 F62 F64 F66 F68 F70 F73 F75 F77 F80 F82 F84:F86 F89 F91:F92 F94:F95 F97:F101 F104 F106:F107 F109:F121 F123">
    <cfRule type="cellIs" priority="2" stopIfTrue="1" operator="equal">
      <formula>0</formula>
    </cfRule>
  </conditionalFormatting>
  <conditionalFormatting sqref="F45:F48">
    <cfRule type="cellIs" priority="1" stopIfTrue="1" operator="equal">
      <formula>0</formula>
    </cfRule>
  </conditionalFormatting>
  <pageMargins left="0.78740157480314965" right="0.78740157480314965" top="0.35433070866141736" bottom="0.35433070866141736" header="0.31496062992125984" footer="0.31496062992125984"/>
  <pageSetup paperSize="9" scale="62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68"/>
  <sheetViews>
    <sheetView showGridLines="0" view="pageBreakPreview" zoomScale="130" zoomScaleNormal="130" zoomScaleSheetLayoutView="130" workbookViewId="0">
      <selection activeCell="C236" sqref="C236"/>
    </sheetView>
  </sheetViews>
  <sheetFormatPr defaultColWidth="9.140625" defaultRowHeight="12.75" customHeight="1" x14ac:dyDescent="0.2"/>
  <cols>
    <col min="1" max="1" width="32.42578125" style="77" customWidth="1"/>
    <col min="2" max="2" width="4.28515625" style="77" customWidth="1"/>
    <col min="3" max="3" width="20.7109375" style="77" customWidth="1"/>
    <col min="4" max="4" width="18.85546875" style="77" customWidth="1"/>
    <col min="5" max="6" width="18.7109375" style="77" customWidth="1"/>
    <col min="7" max="7" width="17.140625" style="77" bestFit="1" customWidth="1"/>
    <col min="8" max="8" width="16.42578125" style="77" bestFit="1" customWidth="1"/>
    <col min="9" max="9" width="13" style="77" bestFit="1" customWidth="1"/>
    <col min="10" max="16384" width="9.140625" style="77"/>
  </cols>
  <sheetData>
    <row r="2" spans="1:9" ht="15" customHeight="1" x14ac:dyDescent="0.25">
      <c r="A2" s="134" t="s">
        <v>143</v>
      </c>
      <c r="B2" s="134"/>
      <c r="C2" s="134"/>
      <c r="D2" s="134"/>
      <c r="E2" s="124"/>
      <c r="F2" s="59" t="s">
        <v>144</v>
      </c>
    </row>
    <row r="3" spans="1:9" ht="13.5" customHeight="1" x14ac:dyDescent="0.2">
      <c r="A3" s="1"/>
      <c r="B3" s="1"/>
      <c r="C3" s="3"/>
      <c r="D3" s="4"/>
      <c r="E3" s="4"/>
      <c r="F3" s="4"/>
    </row>
    <row r="4" spans="1:9" ht="10.15" customHeight="1" x14ac:dyDescent="0.2">
      <c r="A4" s="141" t="s">
        <v>20</v>
      </c>
      <c r="B4" s="139" t="s">
        <v>21</v>
      </c>
      <c r="C4" s="139" t="s">
        <v>145</v>
      </c>
      <c r="D4" s="140" t="s">
        <v>23</v>
      </c>
      <c r="E4" s="142" t="s">
        <v>24</v>
      </c>
      <c r="F4" s="140" t="s">
        <v>25</v>
      </c>
    </row>
    <row r="5" spans="1:9" ht="5.45" customHeight="1" x14ac:dyDescent="0.2">
      <c r="A5" s="141"/>
      <c r="B5" s="139"/>
      <c r="C5" s="139"/>
      <c r="D5" s="140"/>
      <c r="E5" s="142"/>
      <c r="F5" s="140"/>
    </row>
    <row r="6" spans="1:9" ht="9.6" customHeight="1" x14ac:dyDescent="0.2">
      <c r="A6" s="141"/>
      <c r="B6" s="139"/>
      <c r="C6" s="139"/>
      <c r="D6" s="140"/>
      <c r="E6" s="142"/>
      <c r="F6" s="140"/>
    </row>
    <row r="7" spans="1:9" ht="6" customHeight="1" x14ac:dyDescent="0.2">
      <c r="A7" s="141"/>
      <c r="B7" s="139"/>
      <c r="C7" s="139"/>
      <c r="D7" s="140"/>
      <c r="E7" s="142"/>
      <c r="F7" s="140"/>
    </row>
    <row r="8" spans="1:9" ht="6.6" customHeight="1" x14ac:dyDescent="0.2">
      <c r="A8" s="141"/>
      <c r="B8" s="139"/>
      <c r="C8" s="139"/>
      <c r="D8" s="140"/>
      <c r="E8" s="142"/>
      <c r="F8" s="140"/>
    </row>
    <row r="9" spans="1:9" ht="10.9" customHeight="1" x14ac:dyDescent="0.2">
      <c r="A9" s="141"/>
      <c r="B9" s="139"/>
      <c r="C9" s="139"/>
      <c r="D9" s="140"/>
      <c r="E9" s="142"/>
      <c r="F9" s="140"/>
    </row>
    <row r="10" spans="1:9" ht="4.1500000000000004" hidden="1" customHeight="1" x14ac:dyDescent="0.2">
      <c r="A10" s="141"/>
      <c r="B10" s="139"/>
      <c r="C10" s="105"/>
      <c r="D10" s="140"/>
      <c r="E10" s="123"/>
      <c r="F10" s="106"/>
    </row>
    <row r="11" spans="1:9" ht="13.15" hidden="1" customHeight="1" x14ac:dyDescent="0.2">
      <c r="A11" s="141"/>
      <c r="B11" s="139"/>
      <c r="C11" s="105"/>
      <c r="D11" s="140"/>
      <c r="E11" s="123"/>
      <c r="F11" s="106"/>
    </row>
    <row r="12" spans="1:9" ht="13.5" customHeight="1" x14ac:dyDescent="0.2">
      <c r="A12" s="126">
        <v>1</v>
      </c>
      <c r="B12" s="126">
        <v>2</v>
      </c>
      <c r="C12" s="126">
        <v>3</v>
      </c>
      <c r="D12" s="127" t="s">
        <v>26</v>
      </c>
      <c r="E12" s="127" t="s">
        <v>27</v>
      </c>
      <c r="F12" s="127" t="s">
        <v>28</v>
      </c>
    </row>
    <row r="13" spans="1:9" x14ac:dyDescent="0.2">
      <c r="A13" s="107" t="s">
        <v>146</v>
      </c>
      <c r="B13" s="103" t="s">
        <v>147</v>
      </c>
      <c r="C13" s="108" t="s">
        <v>148</v>
      </c>
      <c r="D13" s="109">
        <f>D15+D108+D128+D167+D198+D258+D291+D342+D362</f>
        <v>708330933.65999997</v>
      </c>
      <c r="E13" s="109">
        <f>E15+E108+E128+E167+E198+E258+E291+E342+E362</f>
        <v>110366980.92999999</v>
      </c>
      <c r="F13" s="109">
        <f>D13-E13</f>
        <v>597963952.73000002</v>
      </c>
    </row>
    <row r="14" spans="1:9" x14ac:dyDescent="0.2">
      <c r="A14" s="110" t="s">
        <v>32</v>
      </c>
      <c r="B14" s="111"/>
      <c r="C14" s="112"/>
      <c r="D14" s="113"/>
      <c r="E14" s="111"/>
      <c r="F14" s="111"/>
    </row>
    <row r="15" spans="1:9" x14ac:dyDescent="0.2">
      <c r="A15" s="107" t="s">
        <v>149</v>
      </c>
      <c r="B15" s="103" t="s">
        <v>147</v>
      </c>
      <c r="C15" s="108" t="s">
        <v>150</v>
      </c>
      <c r="D15" s="109">
        <f>D16+D25+D29+D31</f>
        <v>117599119.81</v>
      </c>
      <c r="E15" s="109">
        <f>E16+E25+E29+E31</f>
        <v>17519628.48</v>
      </c>
      <c r="F15" s="114">
        <f>D15-E15</f>
        <v>100079491.33</v>
      </c>
      <c r="G15" s="188"/>
      <c r="H15" s="188"/>
    </row>
    <row r="16" spans="1:9" ht="78.599999999999994" customHeight="1" x14ac:dyDescent="0.2">
      <c r="A16" s="115" t="s">
        <v>151</v>
      </c>
      <c r="B16" s="102" t="s">
        <v>147</v>
      </c>
      <c r="C16" s="116" t="s">
        <v>152</v>
      </c>
      <c r="D16" s="63">
        <f>D17+FIO</f>
        <v>97861766.269999996</v>
      </c>
      <c r="E16" s="63">
        <f>E17+E21</f>
        <v>16695507.530000001</v>
      </c>
      <c r="F16" s="114">
        <f t="shared" ref="F16:F79" si="0">D16-E16</f>
        <v>81166258.739999995</v>
      </c>
      <c r="I16" s="189"/>
    </row>
    <row r="17" spans="1:6" ht="27.6" customHeight="1" x14ac:dyDescent="0.2">
      <c r="A17" s="115" t="s">
        <v>153</v>
      </c>
      <c r="B17" s="102" t="s">
        <v>147</v>
      </c>
      <c r="C17" s="116" t="s">
        <v>154</v>
      </c>
      <c r="D17" s="63">
        <f>D18+D19+D20</f>
        <v>17657137.550000001</v>
      </c>
      <c r="E17" s="63">
        <f>E18+E19+E20</f>
        <v>3135168.45</v>
      </c>
      <c r="F17" s="114">
        <f t="shared" si="0"/>
        <v>14521969.100000001</v>
      </c>
    </row>
    <row r="18" spans="1:6" x14ac:dyDescent="0.2">
      <c r="A18" s="115" t="s">
        <v>155</v>
      </c>
      <c r="B18" s="102" t="s">
        <v>147</v>
      </c>
      <c r="C18" s="116" t="s">
        <v>156</v>
      </c>
      <c r="D18" s="63">
        <f t="shared" ref="D18:E20" si="1">D94</f>
        <v>13035636.91</v>
      </c>
      <c r="E18" s="63">
        <f t="shared" si="1"/>
        <v>1922582.55</v>
      </c>
      <c r="F18" s="114">
        <f t="shared" si="0"/>
        <v>11113054.359999999</v>
      </c>
    </row>
    <row r="19" spans="1:6" ht="27" customHeight="1" x14ac:dyDescent="0.2">
      <c r="A19" s="115" t="s">
        <v>157</v>
      </c>
      <c r="B19" s="102" t="s">
        <v>147</v>
      </c>
      <c r="C19" s="116" t="s">
        <v>158</v>
      </c>
      <c r="D19" s="63">
        <f t="shared" si="1"/>
        <v>704334.39</v>
      </c>
      <c r="E19" s="63">
        <f t="shared" si="1"/>
        <v>94366.65</v>
      </c>
      <c r="F19" s="114">
        <f t="shared" si="0"/>
        <v>609967.74</v>
      </c>
    </row>
    <row r="20" spans="1:6" ht="53.25" customHeight="1" x14ac:dyDescent="0.2">
      <c r="A20" s="115" t="s">
        <v>159</v>
      </c>
      <c r="B20" s="102" t="s">
        <v>147</v>
      </c>
      <c r="C20" s="116" t="s">
        <v>160</v>
      </c>
      <c r="D20" s="63">
        <f t="shared" si="1"/>
        <v>3917166.25</v>
      </c>
      <c r="E20" s="63">
        <f t="shared" si="1"/>
        <v>1118219.25</v>
      </c>
      <c r="F20" s="114">
        <f t="shared" si="0"/>
        <v>2798947</v>
      </c>
    </row>
    <row r="21" spans="1:6" ht="36.75" customHeight="1" x14ac:dyDescent="0.2">
      <c r="A21" s="115" t="s">
        <v>161</v>
      </c>
      <c r="B21" s="102" t="s">
        <v>147</v>
      </c>
      <c r="C21" s="116" t="s">
        <v>162</v>
      </c>
      <c r="D21" s="63">
        <f>D22+D23+D24</f>
        <v>80204628.719999999</v>
      </c>
      <c r="E21" s="63">
        <f>E22+E23+E24</f>
        <v>13560339.08</v>
      </c>
      <c r="F21" s="114">
        <f t="shared" si="0"/>
        <v>66644289.640000001</v>
      </c>
    </row>
    <row r="22" spans="1:6" ht="33" customHeight="1" x14ac:dyDescent="0.2">
      <c r="A22" s="115" t="s">
        <v>163</v>
      </c>
      <c r="B22" s="102" t="s">
        <v>147</v>
      </c>
      <c r="C22" s="116" t="s">
        <v>164</v>
      </c>
      <c r="D22" s="63">
        <f>D42+D55+D72</f>
        <v>59914441.890000001</v>
      </c>
      <c r="E22" s="63">
        <f>E42+E55+E72</f>
        <v>8785170.620000001</v>
      </c>
      <c r="F22" s="114">
        <f t="shared" si="0"/>
        <v>51129271.269999996</v>
      </c>
    </row>
    <row r="23" spans="1:6" ht="43.15" customHeight="1" x14ac:dyDescent="0.2">
      <c r="A23" s="115" t="s">
        <v>165</v>
      </c>
      <c r="B23" s="102" t="s">
        <v>147</v>
      </c>
      <c r="C23" s="116" t="s">
        <v>166</v>
      </c>
      <c r="D23" s="63">
        <f>D43+D48+D56+D73</f>
        <v>2190380.98</v>
      </c>
      <c r="E23" s="63">
        <f>E43+E48+E56+E73</f>
        <v>384461.79000000004</v>
      </c>
      <c r="F23" s="114">
        <f t="shared" si="0"/>
        <v>1805919.19</v>
      </c>
    </row>
    <row r="24" spans="1:6" ht="55.9" customHeight="1" x14ac:dyDescent="0.2">
      <c r="A24" s="115" t="s">
        <v>167</v>
      </c>
      <c r="B24" s="102" t="s">
        <v>147</v>
      </c>
      <c r="C24" s="116" t="s">
        <v>168</v>
      </c>
      <c r="D24" s="63">
        <f>D44+D57+D74</f>
        <v>18099805.850000001</v>
      </c>
      <c r="E24" s="63">
        <f>E44+E57+E74</f>
        <v>4390706.67</v>
      </c>
      <c r="F24" s="114">
        <f t="shared" si="0"/>
        <v>13709099.180000002</v>
      </c>
    </row>
    <row r="25" spans="1:6" ht="48.6" customHeight="1" x14ac:dyDescent="0.2">
      <c r="A25" s="115" t="s">
        <v>169</v>
      </c>
      <c r="B25" s="102" t="s">
        <v>147</v>
      </c>
      <c r="C25" s="116" t="s">
        <v>170</v>
      </c>
      <c r="D25" s="63">
        <f>D26</f>
        <v>18224351.539999999</v>
      </c>
      <c r="E25" s="63">
        <f>E26</f>
        <v>697047.1100000001</v>
      </c>
      <c r="F25" s="114">
        <f t="shared" si="0"/>
        <v>17527304.43</v>
      </c>
    </row>
    <row r="26" spans="1:6" ht="46.15" customHeight="1" x14ac:dyDescent="0.2">
      <c r="A26" s="115" t="s">
        <v>171</v>
      </c>
      <c r="B26" s="102" t="s">
        <v>147</v>
      </c>
      <c r="C26" s="116" t="s">
        <v>172</v>
      </c>
      <c r="D26" s="63">
        <f>D27+D28</f>
        <v>18224351.539999999</v>
      </c>
      <c r="E26" s="63">
        <f>E27+E28</f>
        <v>697047.1100000001</v>
      </c>
      <c r="F26" s="114">
        <f t="shared" si="0"/>
        <v>17527304.43</v>
      </c>
    </row>
    <row r="27" spans="1:6" ht="43.9" customHeight="1" x14ac:dyDescent="0.2">
      <c r="A27" s="115" t="s">
        <v>173</v>
      </c>
      <c r="B27" s="102" t="s">
        <v>147</v>
      </c>
      <c r="C27" s="116" t="s">
        <v>174</v>
      </c>
      <c r="D27" s="63">
        <f>D60+D77+D99</f>
        <v>3046960.09</v>
      </c>
      <c r="E27" s="63">
        <f>E60+E77+E99</f>
        <v>133339.53</v>
      </c>
      <c r="F27" s="114">
        <f t="shared" si="0"/>
        <v>2913620.56</v>
      </c>
    </row>
    <row r="28" spans="1:6" x14ac:dyDescent="0.2">
      <c r="A28" s="115" t="s">
        <v>175</v>
      </c>
      <c r="B28" s="102" t="s">
        <v>147</v>
      </c>
      <c r="C28" s="116" t="s">
        <v>176</v>
      </c>
      <c r="D28" s="63">
        <f>D51+D61+D78+D87+D100</f>
        <v>15177391.449999999</v>
      </c>
      <c r="E28" s="63">
        <f>E51+E61+E78+E87+E100</f>
        <v>563707.58000000007</v>
      </c>
      <c r="F28" s="114">
        <f t="shared" si="0"/>
        <v>14613683.869999999</v>
      </c>
    </row>
    <row r="29" spans="1:6" ht="25.9" customHeight="1" x14ac:dyDescent="0.2">
      <c r="A29" s="115" t="s">
        <v>451</v>
      </c>
      <c r="B29" s="102" t="s">
        <v>147</v>
      </c>
      <c r="C29" s="116" t="s">
        <v>643</v>
      </c>
      <c r="D29" s="63">
        <f>D30</f>
        <v>13500</v>
      </c>
      <c r="E29" s="63">
        <f>E30</f>
        <v>10500</v>
      </c>
      <c r="F29" s="114">
        <f t="shared" si="0"/>
        <v>3000</v>
      </c>
    </row>
    <row r="30" spans="1:6" ht="21.6" customHeight="1" x14ac:dyDescent="0.2">
      <c r="A30" s="115" t="s">
        <v>463</v>
      </c>
      <c r="B30" s="102" t="s">
        <v>147</v>
      </c>
      <c r="C30" s="116" t="s">
        <v>644</v>
      </c>
      <c r="D30" s="63">
        <f>D102</f>
        <v>13500</v>
      </c>
      <c r="E30" s="63">
        <f>E102</f>
        <v>10500</v>
      </c>
      <c r="F30" s="114">
        <f t="shared" si="0"/>
        <v>3000</v>
      </c>
    </row>
    <row r="31" spans="1:6" x14ac:dyDescent="0.2">
      <c r="A31" s="115" t="s">
        <v>177</v>
      </c>
      <c r="B31" s="102" t="s">
        <v>147</v>
      </c>
      <c r="C31" s="116" t="s">
        <v>178</v>
      </c>
      <c r="D31" s="63">
        <f>D32+D34+D38</f>
        <v>1499502</v>
      </c>
      <c r="E31" s="63">
        <f>E32+E34</f>
        <v>116573.84</v>
      </c>
      <c r="F31" s="114">
        <f t="shared" si="0"/>
        <v>1382928.16</v>
      </c>
    </row>
    <row r="32" spans="1:6" ht="21" customHeight="1" x14ac:dyDescent="0.2">
      <c r="A32" s="115" t="s">
        <v>179</v>
      </c>
      <c r="B32" s="102" t="s">
        <v>147</v>
      </c>
      <c r="C32" s="116" t="s">
        <v>180</v>
      </c>
      <c r="D32" s="63">
        <f>D33</f>
        <v>100000</v>
      </c>
      <c r="E32" s="63">
        <f>E33</f>
        <v>49282</v>
      </c>
      <c r="F32" s="114">
        <f t="shared" si="0"/>
        <v>50718</v>
      </c>
    </row>
    <row r="33" spans="1:6" ht="48" customHeight="1" x14ac:dyDescent="0.2">
      <c r="A33" s="115" t="s">
        <v>181</v>
      </c>
      <c r="B33" s="102" t="s">
        <v>147</v>
      </c>
      <c r="C33" s="116" t="s">
        <v>182</v>
      </c>
      <c r="D33" s="63">
        <f>D64</f>
        <v>100000</v>
      </c>
      <c r="E33" s="63">
        <f>E64</f>
        <v>49282</v>
      </c>
      <c r="F33" s="114">
        <f t="shared" si="0"/>
        <v>50718</v>
      </c>
    </row>
    <row r="34" spans="1:6" ht="27.6" customHeight="1" x14ac:dyDescent="0.2">
      <c r="A34" s="115" t="s">
        <v>183</v>
      </c>
      <c r="B34" s="102" t="s">
        <v>147</v>
      </c>
      <c r="C34" s="116" t="s">
        <v>184</v>
      </c>
      <c r="D34" s="63">
        <f>D35+D36+D37</f>
        <v>613002</v>
      </c>
      <c r="E34" s="63">
        <f>E35+E36+E37</f>
        <v>67291.839999999997</v>
      </c>
      <c r="F34" s="114">
        <f t="shared" si="0"/>
        <v>545710.16</v>
      </c>
    </row>
    <row r="35" spans="1:6" ht="30" customHeight="1" x14ac:dyDescent="0.2">
      <c r="A35" s="115" t="s">
        <v>185</v>
      </c>
      <c r="B35" s="102" t="s">
        <v>147</v>
      </c>
      <c r="C35" s="116" t="s">
        <v>186</v>
      </c>
      <c r="D35" s="63">
        <f t="shared" ref="D35:E37" si="2">D66+D81+D105</f>
        <v>18957</v>
      </c>
      <c r="E35" s="63">
        <f t="shared" si="2"/>
        <v>0</v>
      </c>
      <c r="F35" s="114">
        <f t="shared" si="0"/>
        <v>18957</v>
      </c>
    </row>
    <row r="36" spans="1:6" ht="19.149999999999999" customHeight="1" x14ac:dyDescent="0.2">
      <c r="A36" s="115" t="s">
        <v>187</v>
      </c>
      <c r="B36" s="102" t="s">
        <v>147</v>
      </c>
      <c r="C36" s="116" t="s">
        <v>188</v>
      </c>
      <c r="D36" s="63">
        <f t="shared" si="2"/>
        <v>383345</v>
      </c>
      <c r="E36" s="63">
        <f t="shared" si="2"/>
        <v>62578</v>
      </c>
      <c r="F36" s="114">
        <f t="shared" si="0"/>
        <v>320767</v>
      </c>
    </row>
    <row r="37" spans="1:6" ht="22.9" customHeight="1" x14ac:dyDescent="0.2">
      <c r="A37" s="115" t="s">
        <v>189</v>
      </c>
      <c r="B37" s="102" t="s">
        <v>147</v>
      </c>
      <c r="C37" s="116" t="s">
        <v>190</v>
      </c>
      <c r="D37" s="63">
        <f t="shared" si="2"/>
        <v>210700</v>
      </c>
      <c r="E37" s="63">
        <f t="shared" si="2"/>
        <v>4713.8399999999992</v>
      </c>
      <c r="F37" s="114">
        <f t="shared" si="0"/>
        <v>205986.16</v>
      </c>
    </row>
    <row r="38" spans="1:6" ht="21" customHeight="1" x14ac:dyDescent="0.2">
      <c r="A38" s="115" t="s">
        <v>191</v>
      </c>
      <c r="B38" s="102" t="s">
        <v>147</v>
      </c>
      <c r="C38" s="116" t="s">
        <v>192</v>
      </c>
      <c r="D38" s="63">
        <f>D90</f>
        <v>786500</v>
      </c>
      <c r="E38" s="63">
        <f>E90</f>
        <v>0</v>
      </c>
      <c r="F38" s="114">
        <f t="shared" si="0"/>
        <v>786500</v>
      </c>
    </row>
    <row r="39" spans="1:6" ht="66.75" customHeight="1" x14ac:dyDescent="0.2">
      <c r="A39" s="107" t="s">
        <v>193</v>
      </c>
      <c r="B39" s="103" t="s">
        <v>147</v>
      </c>
      <c r="C39" s="108" t="s">
        <v>614</v>
      </c>
      <c r="D39" s="109">
        <f>D40</f>
        <v>3248825.06</v>
      </c>
      <c r="E39" s="109">
        <f t="shared" ref="E39" si="3">E40</f>
        <v>728496.24</v>
      </c>
      <c r="F39" s="114">
        <f t="shared" si="0"/>
        <v>2520328.8200000003</v>
      </c>
    </row>
    <row r="40" spans="1:6" ht="75" customHeight="1" x14ac:dyDescent="0.2">
      <c r="A40" s="115" t="s">
        <v>151</v>
      </c>
      <c r="B40" s="102" t="s">
        <v>147</v>
      </c>
      <c r="C40" s="116" t="s">
        <v>615</v>
      </c>
      <c r="D40" s="63">
        <f>D41</f>
        <v>3248825.06</v>
      </c>
      <c r="E40" s="63">
        <f>E41</f>
        <v>728496.24</v>
      </c>
      <c r="F40" s="114">
        <f t="shared" si="0"/>
        <v>2520328.8200000003</v>
      </c>
    </row>
    <row r="41" spans="1:6" ht="36.6" customHeight="1" x14ac:dyDescent="0.2">
      <c r="A41" s="115" t="s">
        <v>161</v>
      </c>
      <c r="B41" s="102" t="s">
        <v>147</v>
      </c>
      <c r="C41" s="116" t="s">
        <v>616</v>
      </c>
      <c r="D41" s="63">
        <f>D42+D43+D44</f>
        <v>3248825.06</v>
      </c>
      <c r="E41" s="63">
        <f>E42+E44</f>
        <v>728496.24</v>
      </c>
      <c r="F41" s="114">
        <f t="shared" si="0"/>
        <v>2520328.8200000003</v>
      </c>
    </row>
    <row r="42" spans="1:6" ht="29.25" customHeight="1" x14ac:dyDescent="0.2">
      <c r="A42" s="115" t="s">
        <v>163</v>
      </c>
      <c r="B42" s="102" t="s">
        <v>147</v>
      </c>
      <c r="C42" s="116" t="s">
        <v>618</v>
      </c>
      <c r="D42" s="63">
        <v>2631766.38</v>
      </c>
      <c r="E42" s="63">
        <v>526693.19999999995</v>
      </c>
      <c r="F42" s="114">
        <f t="shared" si="0"/>
        <v>2105073.1799999997</v>
      </c>
    </row>
    <row r="43" spans="1:6" ht="51" customHeight="1" x14ac:dyDescent="0.2">
      <c r="A43" s="115" t="s">
        <v>165</v>
      </c>
      <c r="B43" s="102" t="s">
        <v>147</v>
      </c>
      <c r="C43" s="116" t="s">
        <v>617</v>
      </c>
      <c r="D43" s="63">
        <v>60126</v>
      </c>
      <c r="E43" s="63">
        <v>0</v>
      </c>
      <c r="F43" s="114">
        <f t="shared" si="0"/>
        <v>60126</v>
      </c>
    </row>
    <row r="44" spans="1:6" ht="58.9" customHeight="1" x14ac:dyDescent="0.2">
      <c r="A44" s="115" t="s">
        <v>167</v>
      </c>
      <c r="B44" s="102" t="s">
        <v>147</v>
      </c>
      <c r="C44" s="116" t="s">
        <v>619</v>
      </c>
      <c r="D44" s="63">
        <v>556932.68000000005</v>
      </c>
      <c r="E44" s="63">
        <v>201803.04</v>
      </c>
      <c r="F44" s="114">
        <f t="shared" si="0"/>
        <v>355129.64</v>
      </c>
    </row>
    <row r="45" spans="1:6" ht="58.9" customHeight="1" x14ac:dyDescent="0.2">
      <c r="A45" s="115" t="s">
        <v>193</v>
      </c>
      <c r="B45" s="102" t="s">
        <v>147</v>
      </c>
      <c r="C45" s="117" t="s">
        <v>622</v>
      </c>
      <c r="D45" s="71">
        <f>D47+D49</f>
        <v>50000</v>
      </c>
      <c r="E45" s="63">
        <v>0</v>
      </c>
      <c r="F45" s="114">
        <f t="shared" si="0"/>
        <v>50000</v>
      </c>
    </row>
    <row r="46" spans="1:6" ht="80.45" customHeight="1" x14ac:dyDescent="0.2">
      <c r="A46" s="115" t="s">
        <v>151</v>
      </c>
      <c r="B46" s="102"/>
      <c r="C46" s="116" t="s">
        <v>636</v>
      </c>
      <c r="D46" s="71">
        <f>D47</f>
        <v>5000</v>
      </c>
      <c r="E46" s="63">
        <v>0</v>
      </c>
      <c r="F46" s="114">
        <f t="shared" si="0"/>
        <v>5000</v>
      </c>
    </row>
    <row r="47" spans="1:6" ht="46.9" customHeight="1" x14ac:dyDescent="0.2">
      <c r="A47" s="115" t="s">
        <v>161</v>
      </c>
      <c r="B47" s="102" t="s">
        <v>147</v>
      </c>
      <c r="C47" s="116" t="s">
        <v>620</v>
      </c>
      <c r="D47" s="63">
        <f>D48</f>
        <v>5000</v>
      </c>
      <c r="E47" s="63">
        <v>0</v>
      </c>
      <c r="F47" s="114">
        <f t="shared" si="0"/>
        <v>5000</v>
      </c>
    </row>
    <row r="48" spans="1:6" ht="50.45" customHeight="1" x14ac:dyDescent="0.2">
      <c r="A48" s="115" t="s">
        <v>165</v>
      </c>
      <c r="B48" s="102" t="s">
        <v>147</v>
      </c>
      <c r="C48" s="116" t="s">
        <v>621</v>
      </c>
      <c r="D48" s="63">
        <v>5000</v>
      </c>
      <c r="E48" s="63">
        <v>0</v>
      </c>
      <c r="F48" s="114">
        <f t="shared" si="0"/>
        <v>5000</v>
      </c>
    </row>
    <row r="49" spans="1:6" ht="43.15" customHeight="1" x14ac:dyDescent="0.2">
      <c r="A49" s="115" t="s">
        <v>169</v>
      </c>
      <c r="B49" s="102" t="s">
        <v>147</v>
      </c>
      <c r="C49" s="116" t="s">
        <v>194</v>
      </c>
      <c r="D49" s="63">
        <v>45000</v>
      </c>
      <c r="E49" s="63">
        <v>0</v>
      </c>
      <c r="F49" s="114">
        <f t="shared" si="0"/>
        <v>45000</v>
      </c>
    </row>
    <row r="50" spans="1:6" ht="40.15" customHeight="1" x14ac:dyDescent="0.2">
      <c r="A50" s="115" t="s">
        <v>171</v>
      </c>
      <c r="B50" s="102" t="s">
        <v>147</v>
      </c>
      <c r="C50" s="116" t="s">
        <v>195</v>
      </c>
      <c r="D50" s="63">
        <v>45000</v>
      </c>
      <c r="E50" s="63">
        <v>0</v>
      </c>
      <c r="F50" s="114">
        <f t="shared" si="0"/>
        <v>45000</v>
      </c>
    </row>
    <row r="51" spans="1:6" ht="18" customHeight="1" x14ac:dyDescent="0.2">
      <c r="A51" s="115" t="s">
        <v>175</v>
      </c>
      <c r="B51" s="102" t="s">
        <v>147</v>
      </c>
      <c r="C51" s="116" t="s">
        <v>196</v>
      </c>
      <c r="D51" s="63">
        <v>45000</v>
      </c>
      <c r="E51" s="63">
        <v>0</v>
      </c>
      <c r="F51" s="114">
        <f t="shared" si="0"/>
        <v>45000</v>
      </c>
    </row>
    <row r="52" spans="1:6" ht="75.75" customHeight="1" x14ac:dyDescent="0.2">
      <c r="A52" s="107" t="s">
        <v>197</v>
      </c>
      <c r="B52" s="103" t="s">
        <v>147</v>
      </c>
      <c r="C52" s="108" t="s">
        <v>198</v>
      </c>
      <c r="D52" s="109">
        <f>D53+D58+D62</f>
        <v>75020178.650000006</v>
      </c>
      <c r="E52" s="109">
        <f t="shared" ref="E52" si="4">E53+E58+E62</f>
        <v>11182095.23</v>
      </c>
      <c r="F52" s="114">
        <f t="shared" si="0"/>
        <v>63838083.420000002</v>
      </c>
    </row>
    <row r="53" spans="1:6" ht="73.5" customHeight="1" x14ac:dyDescent="0.2">
      <c r="A53" s="115" t="s">
        <v>151</v>
      </c>
      <c r="B53" s="102" t="s">
        <v>147</v>
      </c>
      <c r="C53" s="116" t="s">
        <v>199</v>
      </c>
      <c r="D53" s="63">
        <f>D54</f>
        <v>64693575.890000001</v>
      </c>
      <c r="E53" s="63">
        <f t="shared" ref="E53" si="5">E54</f>
        <v>10700275.4</v>
      </c>
      <c r="F53" s="114">
        <f t="shared" si="0"/>
        <v>53993300.490000002</v>
      </c>
    </row>
    <row r="54" spans="1:6" ht="34.9" customHeight="1" x14ac:dyDescent="0.2">
      <c r="A54" s="115" t="s">
        <v>161</v>
      </c>
      <c r="B54" s="102" t="s">
        <v>147</v>
      </c>
      <c r="C54" s="116" t="s">
        <v>200</v>
      </c>
      <c r="D54" s="63">
        <f>D55+D56+D57</f>
        <v>64693575.890000001</v>
      </c>
      <c r="E54" s="63">
        <f t="shared" ref="E54" si="6">E55+E56+E57</f>
        <v>10700275.4</v>
      </c>
      <c r="F54" s="114">
        <f t="shared" si="0"/>
        <v>53993300.490000002</v>
      </c>
    </row>
    <row r="55" spans="1:6" ht="27.6" customHeight="1" x14ac:dyDescent="0.2">
      <c r="A55" s="115" t="s">
        <v>163</v>
      </c>
      <c r="B55" s="102" t="s">
        <v>147</v>
      </c>
      <c r="C55" s="116" t="s">
        <v>201</v>
      </c>
      <c r="D55" s="63">
        <v>48194954.82</v>
      </c>
      <c r="E55" s="63">
        <v>6842468.3300000001</v>
      </c>
      <c r="F55" s="114">
        <f t="shared" si="0"/>
        <v>41352486.490000002</v>
      </c>
    </row>
    <row r="56" spans="1:6" ht="51" customHeight="1" x14ac:dyDescent="0.2">
      <c r="A56" s="115" t="s">
        <v>165</v>
      </c>
      <c r="B56" s="102" t="s">
        <v>147</v>
      </c>
      <c r="C56" s="116" t="s">
        <v>202</v>
      </c>
      <c r="D56" s="63">
        <v>1669862.31</v>
      </c>
      <c r="E56" s="63">
        <v>295252.15000000002</v>
      </c>
      <c r="F56" s="114">
        <f t="shared" si="0"/>
        <v>1374610.1600000001</v>
      </c>
    </row>
    <row r="57" spans="1:6" ht="57" customHeight="1" x14ac:dyDescent="0.2">
      <c r="A57" s="115" t="s">
        <v>167</v>
      </c>
      <c r="B57" s="102" t="s">
        <v>147</v>
      </c>
      <c r="C57" s="116" t="s">
        <v>203</v>
      </c>
      <c r="D57" s="63">
        <v>14828758.76</v>
      </c>
      <c r="E57" s="63">
        <v>3562554.92</v>
      </c>
      <c r="F57" s="114">
        <f t="shared" si="0"/>
        <v>11266203.84</v>
      </c>
    </row>
    <row r="58" spans="1:6" ht="39.6" customHeight="1" x14ac:dyDescent="0.2">
      <c r="A58" s="115" t="s">
        <v>169</v>
      </c>
      <c r="B58" s="102" t="s">
        <v>147</v>
      </c>
      <c r="C58" s="116" t="s">
        <v>204</v>
      </c>
      <c r="D58" s="63">
        <f>D59</f>
        <v>9729776.7599999998</v>
      </c>
      <c r="E58" s="63">
        <f t="shared" ref="E58" si="7">E59</f>
        <v>386771.96</v>
      </c>
      <c r="F58" s="114">
        <f t="shared" si="0"/>
        <v>9343004.7999999989</v>
      </c>
    </row>
    <row r="59" spans="1:6" ht="39" customHeight="1" x14ac:dyDescent="0.2">
      <c r="A59" s="115" t="s">
        <v>171</v>
      </c>
      <c r="B59" s="102" t="s">
        <v>147</v>
      </c>
      <c r="C59" s="116" t="s">
        <v>205</v>
      </c>
      <c r="D59" s="63">
        <f>D60+D61</f>
        <v>9729776.7599999998</v>
      </c>
      <c r="E59" s="63">
        <f t="shared" ref="E59" si="8">E60+E61</f>
        <v>386771.96</v>
      </c>
      <c r="F59" s="114">
        <f t="shared" si="0"/>
        <v>9343004.7999999989</v>
      </c>
    </row>
    <row r="60" spans="1:6" ht="41.45" customHeight="1" x14ac:dyDescent="0.2">
      <c r="A60" s="115" t="s">
        <v>173</v>
      </c>
      <c r="B60" s="102" t="s">
        <v>147</v>
      </c>
      <c r="C60" s="116" t="s">
        <v>206</v>
      </c>
      <c r="D60" s="63">
        <v>2459144.09</v>
      </c>
      <c r="E60" s="63">
        <v>112841.13</v>
      </c>
      <c r="F60" s="114">
        <f t="shared" si="0"/>
        <v>2346302.96</v>
      </c>
    </row>
    <row r="61" spans="1:6" ht="18" customHeight="1" x14ac:dyDescent="0.2">
      <c r="A61" s="115" t="s">
        <v>175</v>
      </c>
      <c r="B61" s="102" t="s">
        <v>147</v>
      </c>
      <c r="C61" s="116" t="s">
        <v>207</v>
      </c>
      <c r="D61" s="63">
        <v>7270632.6699999999</v>
      </c>
      <c r="E61" s="63">
        <v>273930.83</v>
      </c>
      <c r="F61" s="114">
        <f t="shared" si="0"/>
        <v>6996701.8399999999</v>
      </c>
    </row>
    <row r="62" spans="1:6" ht="18.600000000000001" customHeight="1" x14ac:dyDescent="0.2">
      <c r="A62" s="115" t="s">
        <v>177</v>
      </c>
      <c r="B62" s="102" t="s">
        <v>147</v>
      </c>
      <c r="C62" s="116" t="s">
        <v>208</v>
      </c>
      <c r="D62" s="63">
        <f>D63+D65</f>
        <v>596826</v>
      </c>
      <c r="E62" s="63">
        <f t="shared" ref="E62" si="9">E63+E65</f>
        <v>95047.87</v>
      </c>
      <c r="F62" s="114">
        <f t="shared" si="0"/>
        <v>501778.13</v>
      </c>
    </row>
    <row r="63" spans="1:6" ht="19.899999999999999" customHeight="1" x14ac:dyDescent="0.2">
      <c r="A63" s="115" t="s">
        <v>179</v>
      </c>
      <c r="B63" s="102" t="s">
        <v>147</v>
      </c>
      <c r="C63" s="116" t="s">
        <v>209</v>
      </c>
      <c r="D63" s="63">
        <f>D64</f>
        <v>100000</v>
      </c>
      <c r="E63" s="63">
        <f t="shared" ref="E63" si="10">E64</f>
        <v>49282</v>
      </c>
      <c r="F63" s="114">
        <f t="shared" si="0"/>
        <v>50718</v>
      </c>
    </row>
    <row r="64" spans="1:6" ht="36.6" customHeight="1" x14ac:dyDescent="0.2">
      <c r="A64" s="115" t="s">
        <v>181</v>
      </c>
      <c r="B64" s="102" t="s">
        <v>147</v>
      </c>
      <c r="C64" s="116" t="s">
        <v>210</v>
      </c>
      <c r="D64" s="63">
        <v>100000</v>
      </c>
      <c r="E64" s="63">
        <v>49282</v>
      </c>
      <c r="F64" s="114">
        <f t="shared" si="0"/>
        <v>50718</v>
      </c>
    </row>
    <row r="65" spans="1:6" ht="20.25" customHeight="1" x14ac:dyDescent="0.2">
      <c r="A65" s="115" t="s">
        <v>183</v>
      </c>
      <c r="B65" s="102" t="s">
        <v>147</v>
      </c>
      <c r="C65" s="116" t="s">
        <v>211</v>
      </c>
      <c r="D65" s="63">
        <f>D66+D67+D68</f>
        <v>496826</v>
      </c>
      <c r="E65" s="63">
        <f>E68+E66+E67</f>
        <v>45765.87</v>
      </c>
      <c r="F65" s="114">
        <f t="shared" si="0"/>
        <v>451060.13</v>
      </c>
    </row>
    <row r="66" spans="1:6" ht="30.6" customHeight="1" x14ac:dyDescent="0.2">
      <c r="A66" s="115" t="s">
        <v>185</v>
      </c>
      <c r="B66" s="102" t="s">
        <v>147</v>
      </c>
      <c r="C66" s="116" t="s">
        <v>212</v>
      </c>
      <c r="D66" s="63">
        <v>4681</v>
      </c>
      <c r="E66" s="63">
        <v>0</v>
      </c>
      <c r="F66" s="114">
        <f t="shared" si="0"/>
        <v>4681</v>
      </c>
    </row>
    <row r="67" spans="1:6" ht="18.75" customHeight="1" x14ac:dyDescent="0.2">
      <c r="A67" s="115" t="s">
        <v>187</v>
      </c>
      <c r="B67" s="102" t="s">
        <v>147</v>
      </c>
      <c r="C67" s="116" t="s">
        <v>213</v>
      </c>
      <c r="D67" s="63">
        <v>292145</v>
      </c>
      <c r="E67" s="63">
        <v>41478</v>
      </c>
      <c r="F67" s="114">
        <f t="shared" si="0"/>
        <v>250667</v>
      </c>
    </row>
    <row r="68" spans="1:6" ht="19.5" customHeight="1" x14ac:dyDescent="0.2">
      <c r="A68" s="115" t="s">
        <v>189</v>
      </c>
      <c r="B68" s="102" t="s">
        <v>147</v>
      </c>
      <c r="C68" s="116" t="s">
        <v>214</v>
      </c>
      <c r="D68" s="63">
        <v>200000</v>
      </c>
      <c r="E68" s="63">
        <v>4287.87</v>
      </c>
      <c r="F68" s="114">
        <f t="shared" si="0"/>
        <v>195712.13</v>
      </c>
    </row>
    <row r="69" spans="1:6" ht="50.25" customHeight="1" x14ac:dyDescent="0.2">
      <c r="A69" s="107" t="s">
        <v>215</v>
      </c>
      <c r="B69" s="103" t="s">
        <v>147</v>
      </c>
      <c r="C69" s="108" t="s">
        <v>216</v>
      </c>
      <c r="D69" s="109">
        <f>D70+D75+D79</f>
        <v>12658942.039999999</v>
      </c>
      <c r="E69" s="109">
        <f t="shared" ref="E69" si="11">E70+E75+E79</f>
        <v>2148711.33</v>
      </c>
      <c r="F69" s="114">
        <f t="shared" si="0"/>
        <v>10510230.709999999</v>
      </c>
    </row>
    <row r="70" spans="1:6" ht="70.150000000000006" customHeight="1" x14ac:dyDescent="0.2">
      <c r="A70" s="115" t="s">
        <v>151</v>
      </c>
      <c r="B70" s="102" t="s">
        <v>147</v>
      </c>
      <c r="C70" s="116" t="s">
        <v>217</v>
      </c>
      <c r="D70" s="63">
        <f>D71</f>
        <v>12257227.77</v>
      </c>
      <c r="E70" s="63">
        <f t="shared" ref="E70" si="12">E71</f>
        <v>2131567.44</v>
      </c>
      <c r="F70" s="114">
        <f t="shared" si="0"/>
        <v>10125660.33</v>
      </c>
    </row>
    <row r="71" spans="1:6" ht="39" customHeight="1" x14ac:dyDescent="0.2">
      <c r="A71" s="115" t="s">
        <v>161</v>
      </c>
      <c r="B71" s="102" t="s">
        <v>147</v>
      </c>
      <c r="C71" s="116" t="s">
        <v>218</v>
      </c>
      <c r="D71" s="63">
        <f>D72+D73+D74</f>
        <v>12257227.77</v>
      </c>
      <c r="E71" s="63">
        <f t="shared" ref="E71" si="13">E72+E73+E74</f>
        <v>2131567.44</v>
      </c>
      <c r="F71" s="114">
        <f t="shared" si="0"/>
        <v>10125660.33</v>
      </c>
    </row>
    <row r="72" spans="1:6" ht="25.9" customHeight="1" x14ac:dyDescent="0.2">
      <c r="A72" s="115" t="s">
        <v>163</v>
      </c>
      <c r="B72" s="102" t="s">
        <v>147</v>
      </c>
      <c r="C72" s="116" t="s">
        <v>219</v>
      </c>
      <c r="D72" s="63">
        <v>9087720.6899999995</v>
      </c>
      <c r="E72" s="63">
        <v>1416009.09</v>
      </c>
      <c r="F72" s="114">
        <f t="shared" si="0"/>
        <v>7671711.5999999996</v>
      </c>
    </row>
    <row r="73" spans="1:6" ht="46.15" customHeight="1" x14ac:dyDescent="0.2">
      <c r="A73" s="115" t="s">
        <v>165</v>
      </c>
      <c r="B73" s="102" t="s">
        <v>147</v>
      </c>
      <c r="C73" s="116" t="s">
        <v>220</v>
      </c>
      <c r="D73" s="63">
        <v>455392.67</v>
      </c>
      <c r="E73" s="63">
        <v>89209.64</v>
      </c>
      <c r="F73" s="114">
        <f t="shared" si="0"/>
        <v>366183.02999999997</v>
      </c>
    </row>
    <row r="74" spans="1:6" ht="62.45" customHeight="1" x14ac:dyDescent="0.2">
      <c r="A74" s="115" t="s">
        <v>167</v>
      </c>
      <c r="B74" s="102" t="s">
        <v>147</v>
      </c>
      <c r="C74" s="116" t="s">
        <v>221</v>
      </c>
      <c r="D74" s="63">
        <v>2714114.41</v>
      </c>
      <c r="E74" s="63">
        <v>626348.71</v>
      </c>
      <c r="F74" s="114">
        <f t="shared" si="0"/>
        <v>2087765.7000000002</v>
      </c>
    </row>
    <row r="75" spans="1:6" ht="36.6" customHeight="1" x14ac:dyDescent="0.2">
      <c r="A75" s="115" t="s">
        <v>169</v>
      </c>
      <c r="B75" s="102" t="s">
        <v>147</v>
      </c>
      <c r="C75" s="116" t="s">
        <v>222</v>
      </c>
      <c r="D75" s="63">
        <f>D76</f>
        <v>393456.27</v>
      </c>
      <c r="E75" s="63">
        <f>E76</f>
        <v>16729.990000000002</v>
      </c>
      <c r="F75" s="114">
        <f t="shared" si="0"/>
        <v>376726.28</v>
      </c>
    </row>
    <row r="76" spans="1:6" ht="37.9" customHeight="1" x14ac:dyDescent="0.2">
      <c r="A76" s="115" t="s">
        <v>171</v>
      </c>
      <c r="B76" s="102" t="s">
        <v>147</v>
      </c>
      <c r="C76" s="116" t="s">
        <v>223</v>
      </c>
      <c r="D76" s="63">
        <f>D77+D78</f>
        <v>393456.27</v>
      </c>
      <c r="E76" s="63">
        <f>E77+E78</f>
        <v>16729.990000000002</v>
      </c>
      <c r="F76" s="114">
        <f t="shared" si="0"/>
        <v>376726.28</v>
      </c>
    </row>
    <row r="77" spans="1:6" ht="36" customHeight="1" x14ac:dyDescent="0.2">
      <c r="A77" s="115" t="s">
        <v>173</v>
      </c>
      <c r="B77" s="102" t="s">
        <v>147</v>
      </c>
      <c r="C77" s="116" t="s">
        <v>224</v>
      </c>
      <c r="D77" s="63">
        <v>281608</v>
      </c>
      <c r="E77" s="63">
        <v>10612.19</v>
      </c>
      <c r="F77" s="114">
        <f t="shared" si="0"/>
        <v>270995.81</v>
      </c>
    </row>
    <row r="78" spans="1:6" x14ac:dyDescent="0.2">
      <c r="A78" s="115" t="s">
        <v>175</v>
      </c>
      <c r="B78" s="102" t="s">
        <v>147</v>
      </c>
      <c r="C78" s="116" t="s">
        <v>225</v>
      </c>
      <c r="D78" s="63">
        <v>111848.27</v>
      </c>
      <c r="E78" s="63">
        <v>6117.8</v>
      </c>
      <c r="F78" s="114">
        <f t="shared" si="0"/>
        <v>105730.47</v>
      </c>
    </row>
    <row r="79" spans="1:6" x14ac:dyDescent="0.2">
      <c r="A79" s="115" t="s">
        <v>177</v>
      </c>
      <c r="B79" s="102" t="s">
        <v>147</v>
      </c>
      <c r="C79" s="116" t="s">
        <v>226</v>
      </c>
      <c r="D79" s="63">
        <f>D80</f>
        <v>8258</v>
      </c>
      <c r="E79" s="63">
        <f>E80</f>
        <v>413.9</v>
      </c>
      <c r="F79" s="114">
        <f t="shared" si="0"/>
        <v>7844.1</v>
      </c>
    </row>
    <row r="80" spans="1:6" ht="22.5" x14ac:dyDescent="0.2">
      <c r="A80" s="115" t="s">
        <v>183</v>
      </c>
      <c r="B80" s="102" t="s">
        <v>147</v>
      </c>
      <c r="C80" s="116" t="s">
        <v>227</v>
      </c>
      <c r="D80" s="63">
        <f>D81+D82+D83</f>
        <v>8258</v>
      </c>
      <c r="E80" s="63">
        <f t="shared" ref="E80" si="14">E81+E82+E83</f>
        <v>413.9</v>
      </c>
      <c r="F80" s="114">
        <f t="shared" ref="F80:F143" si="15">D80-E80</f>
        <v>7844.1</v>
      </c>
    </row>
    <row r="81" spans="1:10" ht="27" customHeight="1" x14ac:dyDescent="0.2">
      <c r="A81" s="115" t="s">
        <v>185</v>
      </c>
      <c r="B81" s="102" t="s">
        <v>147</v>
      </c>
      <c r="C81" s="116" t="s">
        <v>228</v>
      </c>
      <c r="D81" s="63">
        <v>58</v>
      </c>
      <c r="E81" s="63">
        <v>0</v>
      </c>
      <c r="F81" s="114">
        <f t="shared" si="15"/>
        <v>58</v>
      </c>
    </row>
    <row r="82" spans="1:10" x14ac:dyDescent="0.2">
      <c r="A82" s="115" t="s">
        <v>187</v>
      </c>
      <c r="B82" s="102" t="s">
        <v>147</v>
      </c>
      <c r="C82" s="116" t="s">
        <v>229</v>
      </c>
      <c r="D82" s="63">
        <v>3200</v>
      </c>
      <c r="E82" s="63">
        <v>0</v>
      </c>
      <c r="F82" s="114">
        <f t="shared" si="15"/>
        <v>3200</v>
      </c>
    </row>
    <row r="83" spans="1:10" x14ac:dyDescent="0.2">
      <c r="A83" s="115" t="s">
        <v>189</v>
      </c>
      <c r="B83" s="102" t="s">
        <v>147</v>
      </c>
      <c r="C83" s="116" t="s">
        <v>637</v>
      </c>
      <c r="D83" s="63">
        <v>5000</v>
      </c>
      <c r="E83" s="63">
        <v>413.9</v>
      </c>
      <c r="F83" s="114">
        <f t="shared" si="15"/>
        <v>4586.1000000000004</v>
      </c>
    </row>
    <row r="84" spans="1:10" ht="28.9" customHeight="1" x14ac:dyDescent="0.2">
      <c r="A84" s="115" t="s">
        <v>639</v>
      </c>
      <c r="B84" s="118" t="s">
        <v>147</v>
      </c>
      <c r="C84" s="117" t="s">
        <v>638</v>
      </c>
      <c r="D84" s="71">
        <v>1000000</v>
      </c>
      <c r="E84" s="63">
        <v>0</v>
      </c>
      <c r="F84" s="114">
        <f t="shared" si="15"/>
        <v>1000000</v>
      </c>
    </row>
    <row r="85" spans="1:10" ht="40.15" customHeight="1" x14ac:dyDescent="0.2">
      <c r="A85" s="115" t="s">
        <v>169</v>
      </c>
      <c r="B85" s="104" t="s">
        <v>147</v>
      </c>
      <c r="C85" s="116" t="s">
        <v>640</v>
      </c>
      <c r="D85" s="71">
        <v>1000000</v>
      </c>
      <c r="E85" s="63">
        <v>0</v>
      </c>
      <c r="F85" s="114">
        <f t="shared" si="15"/>
        <v>1000000</v>
      </c>
    </row>
    <row r="86" spans="1:10" ht="42.6" customHeight="1" x14ac:dyDescent="0.2">
      <c r="A86" s="115" t="s">
        <v>171</v>
      </c>
      <c r="B86" s="102" t="s">
        <v>147</v>
      </c>
      <c r="C86" s="116" t="s">
        <v>641</v>
      </c>
      <c r="D86" s="63">
        <v>1000000</v>
      </c>
      <c r="E86" s="63">
        <v>0</v>
      </c>
      <c r="F86" s="114">
        <f t="shared" si="15"/>
        <v>1000000</v>
      </c>
    </row>
    <row r="87" spans="1:10" ht="18" customHeight="1" x14ac:dyDescent="0.2">
      <c r="A87" s="115" t="s">
        <v>175</v>
      </c>
      <c r="B87" s="102" t="s">
        <v>147</v>
      </c>
      <c r="C87" s="116" t="s">
        <v>642</v>
      </c>
      <c r="D87" s="63">
        <v>1000000</v>
      </c>
      <c r="E87" s="63">
        <v>0</v>
      </c>
      <c r="F87" s="114">
        <f t="shared" si="15"/>
        <v>1000000</v>
      </c>
    </row>
    <row r="88" spans="1:10" ht="21" customHeight="1" x14ac:dyDescent="0.2">
      <c r="A88" s="107" t="s">
        <v>230</v>
      </c>
      <c r="B88" s="103" t="s">
        <v>147</v>
      </c>
      <c r="C88" s="108" t="s">
        <v>231</v>
      </c>
      <c r="D88" s="109">
        <f>D89</f>
        <v>786500</v>
      </c>
      <c r="E88" s="109">
        <v>0</v>
      </c>
      <c r="F88" s="114">
        <f t="shared" si="15"/>
        <v>786500</v>
      </c>
    </row>
    <row r="89" spans="1:10" x14ac:dyDescent="0.2">
      <c r="A89" s="115" t="s">
        <v>177</v>
      </c>
      <c r="B89" s="102" t="s">
        <v>147</v>
      </c>
      <c r="C89" s="116" t="s">
        <v>232</v>
      </c>
      <c r="D89" s="63">
        <f>D90</f>
        <v>786500</v>
      </c>
      <c r="E89" s="63">
        <v>0</v>
      </c>
      <c r="F89" s="114">
        <f t="shared" si="15"/>
        <v>786500</v>
      </c>
    </row>
    <row r="90" spans="1:10" ht="24.6" customHeight="1" x14ac:dyDescent="0.2">
      <c r="A90" s="115" t="s">
        <v>191</v>
      </c>
      <c r="B90" s="102" t="s">
        <v>147</v>
      </c>
      <c r="C90" s="116" t="s">
        <v>233</v>
      </c>
      <c r="D90" s="63">
        <v>786500</v>
      </c>
      <c r="E90" s="63">
        <v>0</v>
      </c>
      <c r="F90" s="114">
        <f t="shared" si="15"/>
        <v>786500</v>
      </c>
    </row>
    <row r="91" spans="1:10" ht="27.6" customHeight="1" x14ac:dyDescent="0.2">
      <c r="A91" s="107" t="s">
        <v>234</v>
      </c>
      <c r="B91" s="103" t="s">
        <v>147</v>
      </c>
      <c r="C91" s="108" t="s">
        <v>235</v>
      </c>
      <c r="D91" s="109">
        <f>D92+D97+D101+D103</f>
        <v>24834674.060000002</v>
      </c>
      <c r="E91" s="109">
        <f>E92+E97+E101+E103</f>
        <v>3460325.68</v>
      </c>
      <c r="F91" s="114">
        <f t="shared" si="15"/>
        <v>21374348.380000003</v>
      </c>
    </row>
    <row r="92" spans="1:10" ht="73.900000000000006" customHeight="1" x14ac:dyDescent="0.2">
      <c r="A92" s="115" t="s">
        <v>151</v>
      </c>
      <c r="B92" s="102" t="s">
        <v>147</v>
      </c>
      <c r="C92" s="116" t="s">
        <v>623</v>
      </c>
      <c r="D92" s="109">
        <f>D93</f>
        <v>17657137.550000001</v>
      </c>
      <c r="E92" s="109">
        <f t="shared" ref="E92" si="16">E93</f>
        <v>3135168.45</v>
      </c>
      <c r="F92" s="114">
        <f t="shared" si="15"/>
        <v>14521969.100000001</v>
      </c>
    </row>
    <row r="93" spans="1:10" ht="27" customHeight="1" x14ac:dyDescent="0.2">
      <c r="A93" s="115" t="s">
        <v>153</v>
      </c>
      <c r="B93" s="102" t="s">
        <v>147</v>
      </c>
      <c r="C93" s="116" t="s">
        <v>624</v>
      </c>
      <c r="D93" s="109">
        <f>D94+D95+D96</f>
        <v>17657137.550000001</v>
      </c>
      <c r="E93" s="109">
        <f>E94+E95+E96</f>
        <v>3135168.45</v>
      </c>
      <c r="F93" s="114">
        <f t="shared" si="15"/>
        <v>14521969.100000001</v>
      </c>
      <c r="J93" s="77" t="s">
        <v>715</v>
      </c>
    </row>
    <row r="94" spans="1:10" ht="21" customHeight="1" x14ac:dyDescent="0.2">
      <c r="A94" s="115" t="s">
        <v>155</v>
      </c>
      <c r="B94" s="102" t="s">
        <v>147</v>
      </c>
      <c r="C94" s="116" t="s">
        <v>625</v>
      </c>
      <c r="D94" s="114">
        <v>13035636.91</v>
      </c>
      <c r="E94" s="114">
        <v>1922582.55</v>
      </c>
      <c r="F94" s="114">
        <f t="shared" si="15"/>
        <v>11113054.359999999</v>
      </c>
    </row>
    <row r="95" spans="1:10" ht="33" customHeight="1" x14ac:dyDescent="0.2">
      <c r="A95" s="115" t="s">
        <v>157</v>
      </c>
      <c r="B95" s="102" t="s">
        <v>147</v>
      </c>
      <c r="C95" s="116" t="s">
        <v>626</v>
      </c>
      <c r="D95" s="114">
        <v>704334.39</v>
      </c>
      <c r="E95" s="114">
        <v>94366.65</v>
      </c>
      <c r="F95" s="114">
        <f t="shared" si="15"/>
        <v>609967.74</v>
      </c>
    </row>
    <row r="96" spans="1:10" ht="52.9" customHeight="1" x14ac:dyDescent="0.2">
      <c r="A96" s="115" t="s">
        <v>159</v>
      </c>
      <c r="B96" s="102" t="s">
        <v>147</v>
      </c>
      <c r="C96" s="116" t="s">
        <v>627</v>
      </c>
      <c r="D96" s="114">
        <v>3917166.25</v>
      </c>
      <c r="E96" s="114">
        <v>1118219.25</v>
      </c>
      <c r="F96" s="114">
        <f t="shared" si="15"/>
        <v>2798947</v>
      </c>
    </row>
    <row r="97" spans="1:6" ht="35.450000000000003" customHeight="1" x14ac:dyDescent="0.2">
      <c r="A97" s="115" t="s">
        <v>169</v>
      </c>
      <c r="B97" s="102" t="s">
        <v>147</v>
      </c>
      <c r="C97" s="116" t="s">
        <v>236</v>
      </c>
      <c r="D97" s="63">
        <f>D98</f>
        <v>7056118.5099999998</v>
      </c>
      <c r="E97" s="63">
        <f>E98</f>
        <v>293545.16000000003</v>
      </c>
      <c r="F97" s="114">
        <f t="shared" si="15"/>
        <v>6762573.3499999996</v>
      </c>
    </row>
    <row r="98" spans="1:6" ht="38.450000000000003" customHeight="1" x14ac:dyDescent="0.2">
      <c r="A98" s="115" t="s">
        <v>171</v>
      </c>
      <c r="B98" s="102" t="s">
        <v>147</v>
      </c>
      <c r="C98" s="116" t="s">
        <v>237</v>
      </c>
      <c r="D98" s="63">
        <f>D99+D100</f>
        <v>7056118.5099999998</v>
      </c>
      <c r="E98" s="63">
        <f>E99+E100</f>
        <v>293545.16000000003</v>
      </c>
      <c r="F98" s="114">
        <f t="shared" si="15"/>
        <v>6762573.3499999996</v>
      </c>
    </row>
    <row r="99" spans="1:6" ht="36" customHeight="1" x14ac:dyDescent="0.2">
      <c r="A99" s="115" t="s">
        <v>173</v>
      </c>
      <c r="B99" s="102" t="s">
        <v>147</v>
      </c>
      <c r="C99" s="116" t="s">
        <v>628</v>
      </c>
      <c r="D99" s="63">
        <v>306208</v>
      </c>
      <c r="E99" s="63">
        <v>9886.2099999999991</v>
      </c>
      <c r="F99" s="114">
        <f t="shared" si="15"/>
        <v>296321.78999999998</v>
      </c>
    </row>
    <row r="100" spans="1:6" ht="24" customHeight="1" x14ac:dyDescent="0.2">
      <c r="A100" s="115" t="s">
        <v>175</v>
      </c>
      <c r="B100" s="102" t="s">
        <v>147</v>
      </c>
      <c r="C100" s="116" t="s">
        <v>238</v>
      </c>
      <c r="D100" s="63">
        <v>6749910.5099999998</v>
      </c>
      <c r="E100" s="63">
        <v>283658.95</v>
      </c>
      <c r="F100" s="114">
        <f t="shared" si="15"/>
        <v>6466251.5599999996</v>
      </c>
    </row>
    <row r="101" spans="1:6" ht="36" customHeight="1" x14ac:dyDescent="0.2">
      <c r="A101" s="115" t="s">
        <v>451</v>
      </c>
      <c r="B101" s="104" t="s">
        <v>147</v>
      </c>
      <c r="C101" s="119" t="s">
        <v>630</v>
      </c>
      <c r="D101" s="114">
        <f>D102</f>
        <v>13500</v>
      </c>
      <c r="E101" s="63">
        <f>E102</f>
        <v>10500</v>
      </c>
      <c r="F101" s="114">
        <f t="shared" si="15"/>
        <v>3000</v>
      </c>
    </row>
    <row r="102" spans="1:6" x14ac:dyDescent="0.2">
      <c r="A102" s="115" t="s">
        <v>463</v>
      </c>
      <c r="B102" s="102" t="s">
        <v>147</v>
      </c>
      <c r="C102" s="116" t="s">
        <v>629</v>
      </c>
      <c r="D102" s="63">
        <v>13500</v>
      </c>
      <c r="E102" s="63">
        <v>10500</v>
      </c>
      <c r="F102" s="114">
        <f t="shared" si="15"/>
        <v>3000</v>
      </c>
    </row>
    <row r="103" spans="1:6" x14ac:dyDescent="0.2">
      <c r="A103" s="115" t="s">
        <v>177</v>
      </c>
      <c r="B103" s="102" t="s">
        <v>147</v>
      </c>
      <c r="C103" s="116" t="s">
        <v>631</v>
      </c>
      <c r="D103" s="63">
        <f>D104</f>
        <v>107918</v>
      </c>
      <c r="E103" s="63">
        <f>E104</f>
        <v>21112.07</v>
      </c>
      <c r="F103" s="114">
        <f t="shared" si="15"/>
        <v>86805.93</v>
      </c>
    </row>
    <row r="104" spans="1:6" ht="20.25" customHeight="1" x14ac:dyDescent="0.2">
      <c r="A104" s="115" t="s">
        <v>183</v>
      </c>
      <c r="B104" s="102" t="s">
        <v>147</v>
      </c>
      <c r="C104" s="116" t="s">
        <v>632</v>
      </c>
      <c r="D104" s="63">
        <f>D105+D106+D107</f>
        <v>107918</v>
      </c>
      <c r="E104" s="63">
        <f>E105+E106+E107</f>
        <v>21112.07</v>
      </c>
      <c r="F104" s="114">
        <f t="shared" si="15"/>
        <v>86805.93</v>
      </c>
    </row>
    <row r="105" spans="1:6" ht="36" customHeight="1" x14ac:dyDescent="0.2">
      <c r="A105" s="115" t="s">
        <v>185</v>
      </c>
      <c r="B105" s="102" t="s">
        <v>147</v>
      </c>
      <c r="C105" s="116" t="s">
        <v>633</v>
      </c>
      <c r="D105" s="63">
        <v>14218</v>
      </c>
      <c r="E105" s="63">
        <v>0</v>
      </c>
      <c r="F105" s="114">
        <f t="shared" si="15"/>
        <v>14218</v>
      </c>
    </row>
    <row r="106" spans="1:6" ht="21.6" customHeight="1" x14ac:dyDescent="0.2">
      <c r="A106" s="115" t="s">
        <v>187</v>
      </c>
      <c r="B106" s="102" t="s">
        <v>147</v>
      </c>
      <c r="C106" s="116" t="s">
        <v>634</v>
      </c>
      <c r="D106" s="63">
        <v>88000</v>
      </c>
      <c r="E106" s="63">
        <v>21100</v>
      </c>
      <c r="F106" s="114">
        <f t="shared" si="15"/>
        <v>66900</v>
      </c>
    </row>
    <row r="107" spans="1:6" ht="21.6" customHeight="1" x14ac:dyDescent="0.2">
      <c r="A107" s="115" t="s">
        <v>189</v>
      </c>
      <c r="B107" s="102" t="s">
        <v>147</v>
      </c>
      <c r="C107" s="116" t="s">
        <v>716</v>
      </c>
      <c r="D107" s="63">
        <v>5700</v>
      </c>
      <c r="E107" s="63">
        <v>12.07</v>
      </c>
      <c r="F107" s="114">
        <f t="shared" ref="F107" si="17">D107-E107</f>
        <v>5687.93</v>
      </c>
    </row>
    <row r="108" spans="1:6" ht="36" customHeight="1" x14ac:dyDescent="0.2">
      <c r="A108" s="107" t="s">
        <v>239</v>
      </c>
      <c r="B108" s="103" t="s">
        <v>147</v>
      </c>
      <c r="C108" s="108" t="s">
        <v>240</v>
      </c>
      <c r="D108" s="109">
        <f>D116+D124</f>
        <v>2157946.8600000003</v>
      </c>
      <c r="E108" s="109">
        <f>E116+E124</f>
        <v>49700</v>
      </c>
      <c r="F108" s="114">
        <f t="shared" si="15"/>
        <v>2108246.8600000003</v>
      </c>
    </row>
    <row r="109" spans="1:6" ht="74.25" customHeight="1" x14ac:dyDescent="0.2">
      <c r="A109" s="115" t="s">
        <v>151</v>
      </c>
      <c r="B109" s="102" t="s">
        <v>147</v>
      </c>
      <c r="C109" s="116" t="s">
        <v>241</v>
      </c>
      <c r="D109" s="63">
        <v>215000</v>
      </c>
      <c r="E109" s="63">
        <f>E110</f>
        <v>49700</v>
      </c>
      <c r="F109" s="114">
        <f t="shared" si="15"/>
        <v>165300</v>
      </c>
    </row>
    <row r="110" spans="1:6" ht="39.6" customHeight="1" x14ac:dyDescent="0.2">
      <c r="A110" s="115" t="s">
        <v>161</v>
      </c>
      <c r="B110" s="102" t="s">
        <v>147</v>
      </c>
      <c r="C110" s="116" t="s">
        <v>242</v>
      </c>
      <c r="D110" s="63">
        <f>D118+D126</f>
        <v>228400</v>
      </c>
      <c r="E110" s="63">
        <f>E118+E126</f>
        <v>49700</v>
      </c>
      <c r="F110" s="114">
        <f t="shared" si="15"/>
        <v>178700</v>
      </c>
    </row>
    <row r="111" spans="1:6" ht="55.15" customHeight="1" x14ac:dyDescent="0.2">
      <c r="A111" s="115" t="s">
        <v>165</v>
      </c>
      <c r="B111" s="102" t="s">
        <v>147</v>
      </c>
      <c r="C111" s="116" t="s">
        <v>243</v>
      </c>
      <c r="D111" s="63">
        <f>D119</f>
        <v>95900</v>
      </c>
      <c r="E111" s="63">
        <f>E119</f>
        <v>27700</v>
      </c>
      <c r="F111" s="114">
        <f t="shared" si="15"/>
        <v>68200</v>
      </c>
    </row>
    <row r="112" spans="1:6" ht="70.5" customHeight="1" x14ac:dyDescent="0.2">
      <c r="A112" s="115" t="s">
        <v>244</v>
      </c>
      <c r="B112" s="102" t="s">
        <v>147</v>
      </c>
      <c r="C112" s="116" t="s">
        <v>245</v>
      </c>
      <c r="D112" s="63">
        <f>D120+D127</f>
        <v>132500</v>
      </c>
      <c r="E112" s="63">
        <f>E120+E127</f>
        <v>22000</v>
      </c>
      <c r="F112" s="114">
        <f t="shared" si="15"/>
        <v>110500</v>
      </c>
    </row>
    <row r="113" spans="1:6" ht="38.450000000000003" customHeight="1" x14ac:dyDescent="0.2">
      <c r="A113" s="115" t="s">
        <v>169</v>
      </c>
      <c r="B113" s="102" t="s">
        <v>147</v>
      </c>
      <c r="C113" s="116" t="s">
        <v>246</v>
      </c>
      <c r="D113" s="63">
        <f>D114</f>
        <v>1929546.86</v>
      </c>
      <c r="E113" s="63">
        <v>0</v>
      </c>
      <c r="F113" s="114">
        <f t="shared" si="15"/>
        <v>1929546.86</v>
      </c>
    </row>
    <row r="114" spans="1:6" ht="40.5" customHeight="1" x14ac:dyDescent="0.2">
      <c r="A114" s="115" t="s">
        <v>171</v>
      </c>
      <c r="B114" s="102" t="s">
        <v>147</v>
      </c>
      <c r="C114" s="116" t="s">
        <v>247</v>
      </c>
      <c r="D114" s="63">
        <f>D115</f>
        <v>1929546.86</v>
      </c>
      <c r="E114" s="63">
        <v>0</v>
      </c>
      <c r="F114" s="114">
        <f t="shared" si="15"/>
        <v>1929546.86</v>
      </c>
    </row>
    <row r="115" spans="1:6" ht="18" customHeight="1" x14ac:dyDescent="0.2">
      <c r="A115" s="115" t="s">
        <v>175</v>
      </c>
      <c r="B115" s="102" t="s">
        <v>147</v>
      </c>
      <c r="C115" s="116" t="s">
        <v>248</v>
      </c>
      <c r="D115" s="63">
        <f>D123</f>
        <v>1929546.86</v>
      </c>
      <c r="E115" s="63">
        <v>0</v>
      </c>
      <c r="F115" s="114">
        <f t="shared" si="15"/>
        <v>1929546.86</v>
      </c>
    </row>
    <row r="116" spans="1:6" ht="48" customHeight="1" x14ac:dyDescent="0.2">
      <c r="A116" s="107" t="s">
        <v>249</v>
      </c>
      <c r="B116" s="103" t="s">
        <v>147</v>
      </c>
      <c r="C116" s="108" t="s">
        <v>250</v>
      </c>
      <c r="D116" s="109">
        <f>D117+D121</f>
        <v>2055446.86</v>
      </c>
      <c r="E116" s="109">
        <f>E117</f>
        <v>27700</v>
      </c>
      <c r="F116" s="114">
        <f t="shared" si="15"/>
        <v>2027746.86</v>
      </c>
    </row>
    <row r="117" spans="1:6" ht="70.900000000000006" customHeight="1" x14ac:dyDescent="0.2">
      <c r="A117" s="115" t="s">
        <v>151</v>
      </c>
      <c r="B117" s="102" t="s">
        <v>147</v>
      </c>
      <c r="C117" s="116" t="s">
        <v>251</v>
      </c>
      <c r="D117" s="63">
        <f>D118</f>
        <v>125900</v>
      </c>
      <c r="E117" s="63">
        <f>E118</f>
        <v>27700</v>
      </c>
      <c r="F117" s="114">
        <f t="shared" si="15"/>
        <v>98200</v>
      </c>
    </row>
    <row r="118" spans="1:6" ht="41.45" customHeight="1" x14ac:dyDescent="0.2">
      <c r="A118" s="115" t="s">
        <v>161</v>
      </c>
      <c r="B118" s="102" t="s">
        <v>147</v>
      </c>
      <c r="C118" s="116" t="s">
        <v>252</v>
      </c>
      <c r="D118" s="63">
        <f>D119+D120</f>
        <v>125900</v>
      </c>
      <c r="E118" s="63">
        <f>E119</f>
        <v>27700</v>
      </c>
      <c r="F118" s="114">
        <f t="shared" si="15"/>
        <v>98200</v>
      </c>
    </row>
    <row r="119" spans="1:6" ht="49.9" customHeight="1" x14ac:dyDescent="0.2">
      <c r="A119" s="115" t="s">
        <v>165</v>
      </c>
      <c r="B119" s="102" t="s">
        <v>147</v>
      </c>
      <c r="C119" s="116" t="s">
        <v>253</v>
      </c>
      <c r="D119" s="63">
        <v>95900</v>
      </c>
      <c r="E119" s="63">
        <v>27700</v>
      </c>
      <c r="F119" s="114">
        <f t="shared" si="15"/>
        <v>68200</v>
      </c>
    </row>
    <row r="120" spans="1:6" ht="71.45" customHeight="1" x14ac:dyDescent="0.2">
      <c r="A120" s="115" t="s">
        <v>244</v>
      </c>
      <c r="B120" s="102" t="s">
        <v>147</v>
      </c>
      <c r="C120" s="116" t="s">
        <v>254</v>
      </c>
      <c r="D120" s="63">
        <v>30000</v>
      </c>
      <c r="E120" s="63">
        <v>0</v>
      </c>
      <c r="F120" s="114">
        <f t="shared" si="15"/>
        <v>30000</v>
      </c>
    </row>
    <row r="121" spans="1:6" ht="40.9" customHeight="1" x14ac:dyDescent="0.2">
      <c r="A121" s="115" t="s">
        <v>169</v>
      </c>
      <c r="B121" s="102" t="s">
        <v>147</v>
      </c>
      <c r="C121" s="116" t="s">
        <v>255</v>
      </c>
      <c r="D121" s="63">
        <f>D122</f>
        <v>1929546.86</v>
      </c>
      <c r="E121" s="63">
        <v>0</v>
      </c>
      <c r="F121" s="114">
        <f t="shared" si="15"/>
        <v>1929546.86</v>
      </c>
    </row>
    <row r="122" spans="1:6" ht="39" customHeight="1" x14ac:dyDescent="0.2">
      <c r="A122" s="115" t="s">
        <v>171</v>
      </c>
      <c r="B122" s="102" t="s">
        <v>147</v>
      </c>
      <c r="C122" s="116" t="s">
        <v>256</v>
      </c>
      <c r="D122" s="63">
        <f>D123</f>
        <v>1929546.86</v>
      </c>
      <c r="E122" s="63">
        <v>0</v>
      </c>
      <c r="F122" s="114">
        <f t="shared" si="15"/>
        <v>1929546.86</v>
      </c>
    </row>
    <row r="123" spans="1:6" ht="21" customHeight="1" x14ac:dyDescent="0.2">
      <c r="A123" s="115" t="s">
        <v>175</v>
      </c>
      <c r="B123" s="102" t="s">
        <v>147</v>
      </c>
      <c r="C123" s="116" t="s">
        <v>257</v>
      </c>
      <c r="D123" s="63">
        <v>1929546.86</v>
      </c>
      <c r="E123" s="63">
        <v>0</v>
      </c>
      <c r="F123" s="114">
        <f t="shared" si="15"/>
        <v>1929546.86</v>
      </c>
    </row>
    <row r="124" spans="1:6" ht="40.15" customHeight="1" x14ac:dyDescent="0.2">
      <c r="A124" s="107" t="s">
        <v>258</v>
      </c>
      <c r="B124" s="103" t="s">
        <v>147</v>
      </c>
      <c r="C124" s="108" t="s">
        <v>259</v>
      </c>
      <c r="D124" s="109">
        <f t="shared" ref="D124:E126" si="18">D125</f>
        <v>102500</v>
      </c>
      <c r="E124" s="109">
        <f t="shared" si="18"/>
        <v>22000</v>
      </c>
      <c r="F124" s="114">
        <f t="shared" si="15"/>
        <v>80500</v>
      </c>
    </row>
    <row r="125" spans="1:6" ht="71.45" customHeight="1" x14ac:dyDescent="0.2">
      <c r="A125" s="115" t="s">
        <v>151</v>
      </c>
      <c r="B125" s="102" t="s">
        <v>147</v>
      </c>
      <c r="C125" s="116" t="s">
        <v>260</v>
      </c>
      <c r="D125" s="63">
        <f t="shared" si="18"/>
        <v>102500</v>
      </c>
      <c r="E125" s="63">
        <f t="shared" si="18"/>
        <v>22000</v>
      </c>
      <c r="F125" s="114">
        <f t="shared" si="15"/>
        <v>80500</v>
      </c>
    </row>
    <row r="126" spans="1:6" ht="39.75" customHeight="1" x14ac:dyDescent="0.2">
      <c r="A126" s="115" t="s">
        <v>161</v>
      </c>
      <c r="B126" s="102" t="s">
        <v>147</v>
      </c>
      <c r="C126" s="116" t="s">
        <v>261</v>
      </c>
      <c r="D126" s="63">
        <f t="shared" si="18"/>
        <v>102500</v>
      </c>
      <c r="E126" s="63">
        <f t="shared" si="18"/>
        <v>22000</v>
      </c>
      <c r="F126" s="114">
        <f t="shared" si="15"/>
        <v>80500</v>
      </c>
    </row>
    <row r="127" spans="1:6" ht="72.75" customHeight="1" x14ac:dyDescent="0.2">
      <c r="A127" s="115" t="s">
        <v>244</v>
      </c>
      <c r="B127" s="102" t="s">
        <v>147</v>
      </c>
      <c r="C127" s="116" t="s">
        <v>262</v>
      </c>
      <c r="D127" s="63">
        <v>102500</v>
      </c>
      <c r="E127" s="63">
        <v>22000</v>
      </c>
      <c r="F127" s="114">
        <f t="shared" si="15"/>
        <v>80500</v>
      </c>
    </row>
    <row r="128" spans="1:6" ht="15.75" customHeight="1" x14ac:dyDescent="0.2">
      <c r="A128" s="107" t="s">
        <v>263</v>
      </c>
      <c r="B128" s="103" t="s">
        <v>147</v>
      </c>
      <c r="C128" s="108" t="s">
        <v>264</v>
      </c>
      <c r="D128" s="109">
        <f>D129+D133+D136</f>
        <v>31793689.68</v>
      </c>
      <c r="E128" s="109">
        <f>E136+E129</f>
        <v>1207459.49</v>
      </c>
      <c r="F128" s="114">
        <f t="shared" si="15"/>
        <v>30586230.190000001</v>
      </c>
    </row>
    <row r="129" spans="1:7" ht="43.15" customHeight="1" x14ac:dyDescent="0.2">
      <c r="A129" s="115" t="s">
        <v>169</v>
      </c>
      <c r="B129" s="102" t="s">
        <v>147</v>
      </c>
      <c r="C129" s="116" t="s">
        <v>265</v>
      </c>
      <c r="D129" s="63">
        <f t="shared" ref="D129:E131" si="19">D149+D153+D157+D145</f>
        <v>20961974.530000001</v>
      </c>
      <c r="E129" s="63">
        <f t="shared" si="19"/>
        <v>457459.49</v>
      </c>
      <c r="F129" s="114">
        <f t="shared" si="15"/>
        <v>20504515.040000003</v>
      </c>
    </row>
    <row r="130" spans="1:7" ht="42" customHeight="1" x14ac:dyDescent="0.2">
      <c r="A130" s="115" t="s">
        <v>171</v>
      </c>
      <c r="B130" s="102" t="s">
        <v>147</v>
      </c>
      <c r="C130" s="116" t="s">
        <v>266</v>
      </c>
      <c r="D130" s="63">
        <f t="shared" si="19"/>
        <v>20961974.530000001</v>
      </c>
      <c r="E130" s="63">
        <f t="shared" si="19"/>
        <v>457459.49</v>
      </c>
      <c r="F130" s="114">
        <f t="shared" si="15"/>
        <v>20504515.040000003</v>
      </c>
    </row>
    <row r="131" spans="1:7" ht="18.600000000000001" customHeight="1" x14ac:dyDescent="0.2">
      <c r="A131" s="115" t="s">
        <v>175</v>
      </c>
      <c r="B131" s="102" t="s">
        <v>147</v>
      </c>
      <c r="C131" s="116" t="s">
        <v>267</v>
      </c>
      <c r="D131" s="63">
        <f t="shared" si="19"/>
        <v>17360974.530000001</v>
      </c>
      <c r="E131" s="63">
        <f t="shared" si="19"/>
        <v>457459.49</v>
      </c>
      <c r="F131" s="114">
        <f t="shared" si="15"/>
        <v>16903515.040000003</v>
      </c>
    </row>
    <row r="132" spans="1:7" ht="61.15" customHeight="1" x14ac:dyDescent="0.2">
      <c r="A132" s="115" t="s">
        <v>268</v>
      </c>
      <c r="B132" s="102" t="s">
        <v>147</v>
      </c>
      <c r="C132" s="116" t="s">
        <v>269</v>
      </c>
      <c r="D132" s="63">
        <f>D160</f>
        <v>3601000</v>
      </c>
      <c r="E132" s="63">
        <f>E160</f>
        <v>0</v>
      </c>
      <c r="F132" s="114">
        <f t="shared" si="15"/>
        <v>3601000</v>
      </c>
    </row>
    <row r="133" spans="1:7" ht="39.6" customHeight="1" x14ac:dyDescent="0.2">
      <c r="A133" s="115" t="s">
        <v>270</v>
      </c>
      <c r="B133" s="102" t="s">
        <v>147</v>
      </c>
      <c r="C133" s="116" t="s">
        <v>271</v>
      </c>
      <c r="D133" s="63">
        <v>75000</v>
      </c>
      <c r="E133" s="63">
        <v>0</v>
      </c>
      <c r="F133" s="114">
        <f t="shared" si="15"/>
        <v>75000</v>
      </c>
    </row>
    <row r="134" spans="1:7" ht="21" customHeight="1" x14ac:dyDescent="0.2">
      <c r="A134" s="115" t="s">
        <v>272</v>
      </c>
      <c r="B134" s="102" t="s">
        <v>147</v>
      </c>
      <c r="C134" s="116" t="s">
        <v>273</v>
      </c>
      <c r="D134" s="63">
        <f>D135</f>
        <v>75000</v>
      </c>
      <c r="E134" s="63">
        <f>E135</f>
        <v>0</v>
      </c>
      <c r="F134" s="114">
        <f t="shared" si="15"/>
        <v>75000</v>
      </c>
    </row>
    <row r="135" spans="1:7" ht="29.45" customHeight="1" x14ac:dyDescent="0.2">
      <c r="A135" s="115" t="s">
        <v>274</v>
      </c>
      <c r="B135" s="102" t="s">
        <v>147</v>
      </c>
      <c r="C135" s="116" t="s">
        <v>275</v>
      </c>
      <c r="D135" s="63">
        <f>D163</f>
        <v>75000</v>
      </c>
      <c r="E135" s="63">
        <f>E163</f>
        <v>0</v>
      </c>
      <c r="F135" s="114">
        <f t="shared" si="15"/>
        <v>75000</v>
      </c>
    </row>
    <row r="136" spans="1:7" ht="18.600000000000001" customHeight="1" x14ac:dyDescent="0.2">
      <c r="A136" s="115" t="s">
        <v>177</v>
      </c>
      <c r="B136" s="102" t="s">
        <v>147</v>
      </c>
      <c r="C136" s="116" t="s">
        <v>276</v>
      </c>
      <c r="D136" s="63">
        <f>D137</f>
        <v>10756715.15</v>
      </c>
      <c r="E136" s="63">
        <f>E137</f>
        <v>750000</v>
      </c>
      <c r="F136" s="114">
        <f t="shared" si="15"/>
        <v>10006715.15</v>
      </c>
    </row>
    <row r="137" spans="1:7" ht="57.6" customHeight="1" x14ac:dyDescent="0.2">
      <c r="A137" s="115" t="s">
        <v>277</v>
      </c>
      <c r="B137" s="102" t="s">
        <v>147</v>
      </c>
      <c r="C137" s="116" t="s">
        <v>278</v>
      </c>
      <c r="D137" s="63">
        <f>D142+D165</f>
        <v>10756715.15</v>
      </c>
      <c r="E137" s="63">
        <f>E142+E165</f>
        <v>750000</v>
      </c>
      <c r="F137" s="114">
        <f t="shared" si="15"/>
        <v>10006715.15</v>
      </c>
    </row>
    <row r="138" spans="1:7" ht="60.6" customHeight="1" x14ac:dyDescent="0.2">
      <c r="A138" s="115" t="s">
        <v>279</v>
      </c>
      <c r="B138" s="102" t="s">
        <v>147</v>
      </c>
      <c r="C138" s="116" t="s">
        <v>280</v>
      </c>
      <c r="D138" s="63">
        <f>D166</f>
        <v>10486015.15</v>
      </c>
      <c r="E138" s="63">
        <f>E166</f>
        <v>750000</v>
      </c>
      <c r="F138" s="114">
        <f t="shared" si="15"/>
        <v>9736015.1500000004</v>
      </c>
      <c r="G138" s="72"/>
    </row>
    <row r="139" spans="1:7" ht="73.5" customHeight="1" x14ac:dyDescent="0.2">
      <c r="A139" s="115" t="s">
        <v>281</v>
      </c>
      <c r="B139" s="102" t="s">
        <v>147</v>
      </c>
      <c r="C139" s="116" t="s">
        <v>282</v>
      </c>
      <c r="D139" s="63">
        <f>D143</f>
        <v>270700</v>
      </c>
      <c r="E139" s="63">
        <f>E143</f>
        <v>0</v>
      </c>
      <c r="F139" s="114">
        <f t="shared" si="15"/>
        <v>270700</v>
      </c>
    </row>
    <row r="140" spans="1:7" x14ac:dyDescent="0.2">
      <c r="A140" s="107" t="s">
        <v>283</v>
      </c>
      <c r="B140" s="103" t="s">
        <v>147</v>
      </c>
      <c r="C140" s="108" t="s">
        <v>284</v>
      </c>
      <c r="D140" s="109">
        <f>D141</f>
        <v>270700</v>
      </c>
      <c r="E140" s="109">
        <v>0</v>
      </c>
      <c r="F140" s="114">
        <f t="shared" si="15"/>
        <v>270700</v>
      </c>
    </row>
    <row r="141" spans="1:7" ht="19.899999999999999" customHeight="1" x14ac:dyDescent="0.2">
      <c r="A141" s="115" t="s">
        <v>177</v>
      </c>
      <c r="B141" s="102" t="s">
        <v>147</v>
      </c>
      <c r="C141" s="116" t="s">
        <v>285</v>
      </c>
      <c r="D141" s="63">
        <f>D142</f>
        <v>270700</v>
      </c>
      <c r="E141" s="63">
        <v>0</v>
      </c>
      <c r="F141" s="114">
        <f t="shared" si="15"/>
        <v>270700</v>
      </c>
    </row>
    <row r="142" spans="1:7" ht="63.75" customHeight="1" x14ac:dyDescent="0.2">
      <c r="A142" s="115" t="s">
        <v>277</v>
      </c>
      <c r="B142" s="102" t="s">
        <v>147</v>
      </c>
      <c r="C142" s="116" t="s">
        <v>286</v>
      </c>
      <c r="D142" s="63">
        <f>D143</f>
        <v>270700</v>
      </c>
      <c r="E142" s="63">
        <v>0</v>
      </c>
      <c r="F142" s="114">
        <f t="shared" si="15"/>
        <v>270700</v>
      </c>
    </row>
    <row r="143" spans="1:7" ht="72" customHeight="1" x14ac:dyDescent="0.2">
      <c r="A143" s="115" t="s">
        <v>281</v>
      </c>
      <c r="B143" s="102" t="s">
        <v>147</v>
      </c>
      <c r="C143" s="116" t="s">
        <v>287</v>
      </c>
      <c r="D143" s="63">
        <v>270700</v>
      </c>
      <c r="E143" s="63">
        <v>0</v>
      </c>
      <c r="F143" s="114">
        <f t="shared" si="15"/>
        <v>270700</v>
      </c>
    </row>
    <row r="144" spans="1:7" ht="18" customHeight="1" x14ac:dyDescent="0.2">
      <c r="A144" s="121" t="s">
        <v>721</v>
      </c>
      <c r="B144" s="103" t="s">
        <v>147</v>
      </c>
      <c r="C144" s="108" t="s">
        <v>717</v>
      </c>
      <c r="D144" s="71">
        <f>D145</f>
        <v>679290.4</v>
      </c>
      <c r="E144" s="71">
        <f>E145</f>
        <v>0</v>
      </c>
      <c r="F144" s="71">
        <f>D144-E144</f>
        <v>679290.4</v>
      </c>
    </row>
    <row r="145" spans="1:6" ht="37.5" customHeight="1" x14ac:dyDescent="0.2">
      <c r="A145" s="115" t="s">
        <v>169</v>
      </c>
      <c r="B145" s="102" t="s">
        <v>147</v>
      </c>
      <c r="C145" s="116" t="s">
        <v>718</v>
      </c>
      <c r="D145" s="63">
        <f>D146</f>
        <v>679290.4</v>
      </c>
      <c r="E145" s="63">
        <f t="shared" ref="E145:E147" si="20">E146</f>
        <v>0</v>
      </c>
      <c r="F145" s="114">
        <f t="shared" ref="F145:F147" si="21">D145-E145</f>
        <v>679290.4</v>
      </c>
    </row>
    <row r="146" spans="1:6" ht="39" customHeight="1" x14ac:dyDescent="0.2">
      <c r="A146" s="115" t="s">
        <v>171</v>
      </c>
      <c r="B146" s="102" t="s">
        <v>147</v>
      </c>
      <c r="C146" s="116" t="s">
        <v>719</v>
      </c>
      <c r="D146" s="63">
        <f>D147</f>
        <v>679290.4</v>
      </c>
      <c r="E146" s="63">
        <f t="shared" si="20"/>
        <v>0</v>
      </c>
      <c r="F146" s="114">
        <f t="shared" si="21"/>
        <v>679290.4</v>
      </c>
    </row>
    <row r="147" spans="1:6" ht="20.25" customHeight="1" x14ac:dyDescent="0.2">
      <c r="A147" s="115" t="s">
        <v>175</v>
      </c>
      <c r="B147" s="102" t="s">
        <v>147</v>
      </c>
      <c r="C147" s="116" t="s">
        <v>720</v>
      </c>
      <c r="D147" s="63">
        <v>679290.4</v>
      </c>
      <c r="E147" s="63">
        <f t="shared" si="20"/>
        <v>0</v>
      </c>
      <c r="F147" s="114">
        <f t="shared" si="21"/>
        <v>679290.4</v>
      </c>
    </row>
    <row r="148" spans="1:6" ht="27" customHeight="1" x14ac:dyDescent="0.2">
      <c r="A148" s="107" t="s">
        <v>288</v>
      </c>
      <c r="B148" s="103" t="s">
        <v>147</v>
      </c>
      <c r="C148" s="108" t="s">
        <v>289</v>
      </c>
      <c r="D148" s="109">
        <f>D149</f>
        <v>4843561.57</v>
      </c>
      <c r="E148" s="109">
        <v>0</v>
      </c>
      <c r="F148" s="114">
        <f t="shared" ref="F148:F211" si="22">D148-E148</f>
        <v>4843561.57</v>
      </c>
    </row>
    <row r="149" spans="1:6" ht="33.75" x14ac:dyDescent="0.2">
      <c r="A149" s="115" t="s">
        <v>169</v>
      </c>
      <c r="B149" s="102" t="s">
        <v>147</v>
      </c>
      <c r="C149" s="116" t="s">
        <v>290</v>
      </c>
      <c r="D149" s="63">
        <f>D150</f>
        <v>4843561.57</v>
      </c>
      <c r="E149" s="63">
        <v>0</v>
      </c>
      <c r="F149" s="114">
        <f t="shared" si="22"/>
        <v>4843561.57</v>
      </c>
    </row>
    <row r="150" spans="1:6" ht="36.6" customHeight="1" x14ac:dyDescent="0.2">
      <c r="A150" s="115" t="s">
        <v>171</v>
      </c>
      <c r="B150" s="102" t="s">
        <v>147</v>
      </c>
      <c r="C150" s="116" t="s">
        <v>291</v>
      </c>
      <c r="D150" s="63">
        <f>D151</f>
        <v>4843561.57</v>
      </c>
      <c r="E150" s="63">
        <v>0</v>
      </c>
      <c r="F150" s="114">
        <f t="shared" si="22"/>
        <v>4843561.57</v>
      </c>
    </row>
    <row r="151" spans="1:6" ht="23.45" customHeight="1" x14ac:dyDescent="0.2">
      <c r="A151" s="115" t="s">
        <v>175</v>
      </c>
      <c r="B151" s="102" t="s">
        <v>147</v>
      </c>
      <c r="C151" s="116" t="s">
        <v>292</v>
      </c>
      <c r="D151" s="63">
        <v>4843561.57</v>
      </c>
      <c r="E151" s="63">
        <v>0</v>
      </c>
      <c r="F151" s="114">
        <f t="shared" si="22"/>
        <v>4843561.57</v>
      </c>
    </row>
    <row r="152" spans="1:6" ht="27.6" customHeight="1" x14ac:dyDescent="0.2">
      <c r="A152" s="107" t="s">
        <v>293</v>
      </c>
      <c r="B152" s="103" t="s">
        <v>147</v>
      </c>
      <c r="C152" s="108" t="s">
        <v>294</v>
      </c>
      <c r="D152" s="109">
        <f t="shared" ref="D152:E154" si="23">D153</f>
        <v>11608122.560000001</v>
      </c>
      <c r="E152" s="109">
        <f t="shared" si="23"/>
        <v>457459.49</v>
      </c>
      <c r="F152" s="114">
        <f t="shared" si="22"/>
        <v>11150663.07</v>
      </c>
    </row>
    <row r="153" spans="1:6" ht="43.9" customHeight="1" x14ac:dyDescent="0.2">
      <c r="A153" s="115" t="s">
        <v>169</v>
      </c>
      <c r="B153" s="102" t="s">
        <v>147</v>
      </c>
      <c r="C153" s="116" t="s">
        <v>295</v>
      </c>
      <c r="D153" s="63">
        <f t="shared" si="23"/>
        <v>11608122.560000001</v>
      </c>
      <c r="E153" s="63">
        <f t="shared" si="23"/>
        <v>457459.49</v>
      </c>
      <c r="F153" s="114">
        <f t="shared" si="22"/>
        <v>11150663.07</v>
      </c>
    </row>
    <row r="154" spans="1:6" ht="39" customHeight="1" x14ac:dyDescent="0.2">
      <c r="A154" s="115" t="s">
        <v>171</v>
      </c>
      <c r="B154" s="102" t="s">
        <v>147</v>
      </c>
      <c r="C154" s="116" t="s">
        <v>296</v>
      </c>
      <c r="D154" s="63">
        <f t="shared" si="23"/>
        <v>11608122.560000001</v>
      </c>
      <c r="E154" s="63">
        <f t="shared" si="23"/>
        <v>457459.49</v>
      </c>
      <c r="F154" s="114">
        <f t="shared" si="22"/>
        <v>11150663.07</v>
      </c>
    </row>
    <row r="155" spans="1:6" ht="19.149999999999999" customHeight="1" x14ac:dyDescent="0.2">
      <c r="A155" s="115" t="s">
        <v>175</v>
      </c>
      <c r="B155" s="102" t="s">
        <v>147</v>
      </c>
      <c r="C155" s="116" t="s">
        <v>297</v>
      </c>
      <c r="D155" s="63">
        <v>11608122.560000001</v>
      </c>
      <c r="E155" s="63">
        <v>457459.49</v>
      </c>
      <c r="F155" s="114">
        <f t="shared" si="22"/>
        <v>11150663.07</v>
      </c>
    </row>
    <row r="156" spans="1:6" ht="27.6" customHeight="1" x14ac:dyDescent="0.2">
      <c r="A156" s="107" t="s">
        <v>298</v>
      </c>
      <c r="B156" s="103" t="s">
        <v>147</v>
      </c>
      <c r="C156" s="108" t="s">
        <v>299</v>
      </c>
      <c r="D156" s="109">
        <f>D157+D161+D164</f>
        <v>14392015.15</v>
      </c>
      <c r="E156" s="109">
        <f>E157+E161+E164</f>
        <v>750000</v>
      </c>
      <c r="F156" s="114">
        <f t="shared" si="22"/>
        <v>13642015.15</v>
      </c>
    </row>
    <row r="157" spans="1:6" ht="40.15" customHeight="1" x14ac:dyDescent="0.2">
      <c r="A157" s="115" t="s">
        <v>169</v>
      </c>
      <c r="B157" s="102" t="s">
        <v>147</v>
      </c>
      <c r="C157" s="116" t="s">
        <v>300</v>
      </c>
      <c r="D157" s="63">
        <f>D158</f>
        <v>3831000</v>
      </c>
      <c r="E157" s="63">
        <v>0</v>
      </c>
      <c r="F157" s="114">
        <f t="shared" si="22"/>
        <v>3831000</v>
      </c>
    </row>
    <row r="158" spans="1:6" ht="45.6" customHeight="1" x14ac:dyDescent="0.2">
      <c r="A158" s="115" t="s">
        <v>171</v>
      </c>
      <c r="B158" s="102" t="s">
        <v>147</v>
      </c>
      <c r="C158" s="116" t="s">
        <v>301</v>
      </c>
      <c r="D158" s="63">
        <f>D159+D160</f>
        <v>3831000</v>
      </c>
      <c r="E158" s="63">
        <v>0</v>
      </c>
      <c r="F158" s="114">
        <f t="shared" si="22"/>
        <v>3831000</v>
      </c>
    </row>
    <row r="159" spans="1:6" ht="27" customHeight="1" x14ac:dyDescent="0.2">
      <c r="A159" s="115" t="s">
        <v>175</v>
      </c>
      <c r="B159" s="102" t="s">
        <v>147</v>
      </c>
      <c r="C159" s="116" t="s">
        <v>635</v>
      </c>
      <c r="D159" s="63">
        <v>230000</v>
      </c>
      <c r="E159" s="63">
        <v>0</v>
      </c>
      <c r="F159" s="114">
        <f t="shared" si="22"/>
        <v>230000</v>
      </c>
    </row>
    <row r="160" spans="1:6" ht="68.45" customHeight="1" x14ac:dyDescent="0.2">
      <c r="A160" s="115" t="s">
        <v>268</v>
      </c>
      <c r="B160" s="102" t="s">
        <v>147</v>
      </c>
      <c r="C160" s="116" t="s">
        <v>302</v>
      </c>
      <c r="D160" s="63">
        <v>3601000</v>
      </c>
      <c r="E160" s="63">
        <v>0</v>
      </c>
      <c r="F160" s="114">
        <f t="shared" si="22"/>
        <v>3601000</v>
      </c>
    </row>
    <row r="161" spans="1:6" ht="39" customHeight="1" x14ac:dyDescent="0.2">
      <c r="A161" s="115" t="s">
        <v>270</v>
      </c>
      <c r="B161" s="102" t="s">
        <v>147</v>
      </c>
      <c r="C161" s="116" t="s">
        <v>303</v>
      </c>
      <c r="D161" s="63">
        <v>75000</v>
      </c>
      <c r="E161" s="63">
        <v>0</v>
      </c>
      <c r="F161" s="114">
        <f t="shared" si="22"/>
        <v>75000</v>
      </c>
    </row>
    <row r="162" spans="1:6" ht="25.9" customHeight="1" x14ac:dyDescent="0.2">
      <c r="A162" s="115" t="s">
        <v>272</v>
      </c>
      <c r="B162" s="102" t="s">
        <v>147</v>
      </c>
      <c r="C162" s="116" t="s">
        <v>304</v>
      </c>
      <c r="D162" s="63">
        <v>75000</v>
      </c>
      <c r="E162" s="63">
        <v>0</v>
      </c>
      <c r="F162" s="114">
        <f t="shared" si="22"/>
        <v>75000</v>
      </c>
    </row>
    <row r="163" spans="1:6" ht="33.6" customHeight="1" x14ac:dyDescent="0.2">
      <c r="A163" s="115" t="s">
        <v>274</v>
      </c>
      <c r="B163" s="102" t="s">
        <v>147</v>
      </c>
      <c r="C163" s="116" t="s">
        <v>305</v>
      </c>
      <c r="D163" s="63">
        <v>75000</v>
      </c>
      <c r="E163" s="63">
        <v>0</v>
      </c>
      <c r="F163" s="114">
        <f t="shared" si="22"/>
        <v>75000</v>
      </c>
    </row>
    <row r="164" spans="1:6" ht="24" customHeight="1" x14ac:dyDescent="0.2">
      <c r="A164" s="115" t="s">
        <v>177</v>
      </c>
      <c r="B164" s="102" t="s">
        <v>147</v>
      </c>
      <c r="C164" s="116" t="s">
        <v>306</v>
      </c>
      <c r="D164" s="63">
        <f>D165</f>
        <v>10486015.15</v>
      </c>
      <c r="E164" s="63">
        <f>E165</f>
        <v>750000</v>
      </c>
      <c r="F164" s="114">
        <f t="shared" si="22"/>
        <v>9736015.1500000004</v>
      </c>
    </row>
    <row r="165" spans="1:6" ht="60.6" customHeight="1" x14ac:dyDescent="0.2">
      <c r="A165" s="115" t="s">
        <v>277</v>
      </c>
      <c r="B165" s="102" t="s">
        <v>147</v>
      </c>
      <c r="C165" s="116" t="s">
        <v>307</v>
      </c>
      <c r="D165" s="63">
        <f>D166</f>
        <v>10486015.15</v>
      </c>
      <c r="E165" s="63">
        <f>E166</f>
        <v>750000</v>
      </c>
      <c r="F165" s="114">
        <f t="shared" si="22"/>
        <v>9736015.1500000004</v>
      </c>
    </row>
    <row r="166" spans="1:6" ht="60.6" customHeight="1" x14ac:dyDescent="0.2">
      <c r="A166" s="115" t="s">
        <v>279</v>
      </c>
      <c r="B166" s="102" t="s">
        <v>147</v>
      </c>
      <c r="C166" s="116" t="s">
        <v>308</v>
      </c>
      <c r="D166" s="63">
        <v>10486015.15</v>
      </c>
      <c r="E166" s="63">
        <v>750000</v>
      </c>
      <c r="F166" s="114">
        <f t="shared" si="22"/>
        <v>9736015.1500000004</v>
      </c>
    </row>
    <row r="167" spans="1:6" ht="33.6" customHeight="1" x14ac:dyDescent="0.2">
      <c r="A167" s="107" t="s">
        <v>309</v>
      </c>
      <c r="B167" s="103" t="s">
        <v>147</v>
      </c>
      <c r="C167" s="108" t="s">
        <v>310</v>
      </c>
      <c r="D167" s="109">
        <f>D178+D182+D189+D193</f>
        <v>97722806.429999992</v>
      </c>
      <c r="E167" s="109">
        <f t="shared" ref="E167" si="24">E178+E182+E189+E193</f>
        <v>10296792.800000001</v>
      </c>
      <c r="F167" s="114">
        <f t="shared" si="22"/>
        <v>87426013.629999995</v>
      </c>
    </row>
    <row r="168" spans="1:6" ht="42" customHeight="1" x14ac:dyDescent="0.2">
      <c r="A168" s="115" t="s">
        <v>169</v>
      </c>
      <c r="B168" s="102" t="s">
        <v>147</v>
      </c>
      <c r="C168" s="116" t="s">
        <v>311</v>
      </c>
      <c r="D168" s="63">
        <f>D179+D183+D190</f>
        <v>71267511.890000001</v>
      </c>
      <c r="E168" s="63">
        <f t="shared" ref="E168" si="25">E179+E183+E190</f>
        <v>4324365.63</v>
      </c>
      <c r="F168" s="114">
        <f t="shared" si="22"/>
        <v>66943146.259999998</v>
      </c>
    </row>
    <row r="169" spans="1:6" ht="39.6" customHeight="1" x14ac:dyDescent="0.2">
      <c r="A169" s="115" t="s">
        <v>171</v>
      </c>
      <c r="B169" s="102" t="s">
        <v>147</v>
      </c>
      <c r="C169" s="116" t="s">
        <v>312</v>
      </c>
      <c r="D169" s="63">
        <f>D180+D184+D191</f>
        <v>71267511.890000001</v>
      </c>
      <c r="E169" s="63">
        <f>E180+E184+E191</f>
        <v>4324365.63</v>
      </c>
      <c r="F169" s="114">
        <f t="shared" si="22"/>
        <v>66943146.259999998</v>
      </c>
    </row>
    <row r="170" spans="1:6" x14ac:dyDescent="0.2">
      <c r="A170" s="115" t="s">
        <v>175</v>
      </c>
      <c r="B170" s="102" t="s">
        <v>147</v>
      </c>
      <c r="C170" s="116" t="s">
        <v>313</v>
      </c>
      <c r="D170" s="63">
        <f>D181+D185+D192</f>
        <v>71267511.890000001</v>
      </c>
      <c r="E170" s="63">
        <f>E185+E192</f>
        <v>4324365.63</v>
      </c>
      <c r="F170" s="114">
        <f t="shared" si="22"/>
        <v>66943146.259999998</v>
      </c>
    </row>
    <row r="171" spans="1:6" ht="37.15" customHeight="1" x14ac:dyDescent="0.2">
      <c r="A171" s="115" t="s">
        <v>314</v>
      </c>
      <c r="B171" s="102" t="s">
        <v>147</v>
      </c>
      <c r="C171" s="116" t="s">
        <v>315</v>
      </c>
      <c r="D171" s="63">
        <f>D186</f>
        <v>938375.02</v>
      </c>
      <c r="E171" s="63">
        <v>0</v>
      </c>
      <c r="F171" s="114">
        <f t="shared" si="22"/>
        <v>938375.02</v>
      </c>
    </row>
    <row r="172" spans="1:6" x14ac:dyDescent="0.2">
      <c r="A172" s="115" t="s">
        <v>316</v>
      </c>
      <c r="B172" s="102" t="s">
        <v>147</v>
      </c>
      <c r="C172" s="116" t="s">
        <v>317</v>
      </c>
      <c r="D172" s="63">
        <f>D173</f>
        <v>938375.02</v>
      </c>
      <c r="E172" s="63">
        <v>0</v>
      </c>
      <c r="F172" s="114">
        <f t="shared" si="22"/>
        <v>938375.02</v>
      </c>
    </row>
    <row r="173" spans="1:6" ht="52.9" customHeight="1" x14ac:dyDescent="0.2">
      <c r="A173" s="115" t="s">
        <v>318</v>
      </c>
      <c r="B173" s="102" t="s">
        <v>147</v>
      </c>
      <c r="C173" s="116" t="s">
        <v>319</v>
      </c>
      <c r="D173" s="63">
        <f>D188</f>
        <v>938375.02</v>
      </c>
      <c r="E173" s="63">
        <v>0</v>
      </c>
      <c r="F173" s="114">
        <f t="shared" si="22"/>
        <v>938375.02</v>
      </c>
    </row>
    <row r="174" spans="1:6" ht="40.15" customHeight="1" x14ac:dyDescent="0.2">
      <c r="A174" s="115" t="s">
        <v>270</v>
      </c>
      <c r="B174" s="102" t="s">
        <v>147</v>
      </c>
      <c r="C174" s="116" t="s">
        <v>320</v>
      </c>
      <c r="D174" s="63">
        <f>D175</f>
        <v>25516919.52</v>
      </c>
      <c r="E174" s="63">
        <f t="shared" ref="E174" si="26">E175</f>
        <v>5972427.1699999999</v>
      </c>
      <c r="F174" s="114">
        <f t="shared" si="22"/>
        <v>19544492.350000001</v>
      </c>
    </row>
    <row r="175" spans="1:6" ht="18.600000000000001" customHeight="1" x14ac:dyDescent="0.2">
      <c r="A175" s="115" t="s">
        <v>272</v>
      </c>
      <c r="B175" s="102" t="s">
        <v>147</v>
      </c>
      <c r="C175" s="116" t="s">
        <v>321</v>
      </c>
      <c r="D175" s="63">
        <f>D176+D177</f>
        <v>25516919.52</v>
      </c>
      <c r="E175" s="63">
        <f t="shared" ref="E175" si="27">E176+E177</f>
        <v>5972427.1699999999</v>
      </c>
      <c r="F175" s="114">
        <f t="shared" si="22"/>
        <v>19544492.350000001</v>
      </c>
    </row>
    <row r="176" spans="1:6" ht="69.599999999999994" customHeight="1" x14ac:dyDescent="0.2">
      <c r="A176" s="115" t="s">
        <v>322</v>
      </c>
      <c r="B176" s="102" t="s">
        <v>147</v>
      </c>
      <c r="C176" s="116" t="s">
        <v>323</v>
      </c>
      <c r="D176" s="63">
        <f>D196</f>
        <v>24195573.52</v>
      </c>
      <c r="E176" s="63">
        <f t="shared" ref="E176" si="28">E196</f>
        <v>5445624.3899999997</v>
      </c>
      <c r="F176" s="114">
        <f t="shared" si="22"/>
        <v>18749949.129999999</v>
      </c>
    </row>
    <row r="177" spans="1:6" ht="31.15" customHeight="1" x14ac:dyDescent="0.2">
      <c r="A177" s="115" t="s">
        <v>274</v>
      </c>
      <c r="B177" s="102" t="s">
        <v>147</v>
      </c>
      <c r="C177" s="116" t="s">
        <v>324</v>
      </c>
      <c r="D177" s="63">
        <f>D197</f>
        <v>1321346</v>
      </c>
      <c r="E177" s="63">
        <f t="shared" ref="E177" si="29">E197</f>
        <v>526802.78</v>
      </c>
      <c r="F177" s="114">
        <f t="shared" si="22"/>
        <v>794543.22</v>
      </c>
    </row>
    <row r="178" spans="1:6" ht="21" customHeight="1" x14ac:dyDescent="0.2">
      <c r="A178" s="107" t="s">
        <v>325</v>
      </c>
      <c r="B178" s="103" t="s">
        <v>147</v>
      </c>
      <c r="C178" s="108" t="s">
        <v>326</v>
      </c>
      <c r="D178" s="109">
        <f>D179</f>
        <v>2034361.57</v>
      </c>
      <c r="E178" s="109">
        <v>0</v>
      </c>
      <c r="F178" s="114">
        <f t="shared" si="22"/>
        <v>2034361.57</v>
      </c>
    </row>
    <row r="179" spans="1:6" ht="39.75" customHeight="1" x14ac:dyDescent="0.2">
      <c r="A179" s="115" t="s">
        <v>169</v>
      </c>
      <c r="B179" s="102" t="s">
        <v>147</v>
      </c>
      <c r="C179" s="116" t="s">
        <v>327</v>
      </c>
      <c r="D179" s="63">
        <f>D180</f>
        <v>2034361.57</v>
      </c>
      <c r="E179" s="63">
        <v>0</v>
      </c>
      <c r="F179" s="114">
        <f t="shared" si="22"/>
        <v>2034361.57</v>
      </c>
    </row>
    <row r="180" spans="1:6" ht="37.5" customHeight="1" x14ac:dyDescent="0.2">
      <c r="A180" s="115" t="s">
        <v>171</v>
      </c>
      <c r="B180" s="102" t="s">
        <v>147</v>
      </c>
      <c r="C180" s="116" t="s">
        <v>328</v>
      </c>
      <c r="D180" s="63">
        <f>D181</f>
        <v>2034361.57</v>
      </c>
      <c r="E180" s="63">
        <v>0</v>
      </c>
      <c r="F180" s="114">
        <f t="shared" si="22"/>
        <v>2034361.57</v>
      </c>
    </row>
    <row r="181" spans="1:6" ht="21.6" customHeight="1" x14ac:dyDescent="0.2">
      <c r="A181" s="115" t="s">
        <v>175</v>
      </c>
      <c r="B181" s="102" t="s">
        <v>147</v>
      </c>
      <c r="C181" s="116" t="s">
        <v>329</v>
      </c>
      <c r="D181" s="63">
        <v>2034361.57</v>
      </c>
      <c r="E181" s="63">
        <v>0</v>
      </c>
      <c r="F181" s="114">
        <f t="shared" si="22"/>
        <v>2034361.57</v>
      </c>
    </row>
    <row r="182" spans="1:6" ht="19.899999999999999" customHeight="1" x14ac:dyDescent="0.2">
      <c r="A182" s="107" t="s">
        <v>330</v>
      </c>
      <c r="B182" s="103" t="s">
        <v>147</v>
      </c>
      <c r="C182" s="108" t="s">
        <v>331</v>
      </c>
      <c r="D182" s="109">
        <f>D183+D186</f>
        <v>10186105.889999999</v>
      </c>
      <c r="E182" s="109">
        <f>E183</f>
        <v>2957624.4</v>
      </c>
      <c r="F182" s="114">
        <f t="shared" si="22"/>
        <v>7228481.4899999984</v>
      </c>
    </row>
    <row r="183" spans="1:6" ht="39.6" customHeight="1" x14ac:dyDescent="0.2">
      <c r="A183" s="115" t="s">
        <v>169</v>
      </c>
      <c r="B183" s="102" t="s">
        <v>147</v>
      </c>
      <c r="C183" s="116" t="s">
        <v>332</v>
      </c>
      <c r="D183" s="63">
        <f>D184</f>
        <v>9247730.8699999992</v>
      </c>
      <c r="E183" s="63">
        <f>E184</f>
        <v>2957624.4</v>
      </c>
      <c r="F183" s="114">
        <f t="shared" si="22"/>
        <v>6290106.4699999988</v>
      </c>
    </row>
    <row r="184" spans="1:6" ht="38.450000000000003" customHeight="1" x14ac:dyDescent="0.2">
      <c r="A184" s="115" t="s">
        <v>171</v>
      </c>
      <c r="B184" s="102" t="s">
        <v>147</v>
      </c>
      <c r="C184" s="116" t="s">
        <v>333</v>
      </c>
      <c r="D184" s="63">
        <f>D185</f>
        <v>9247730.8699999992</v>
      </c>
      <c r="E184" s="63">
        <f>E185</f>
        <v>2957624.4</v>
      </c>
      <c r="F184" s="114">
        <f t="shared" si="22"/>
        <v>6290106.4699999988</v>
      </c>
    </row>
    <row r="185" spans="1:6" ht="22.15" customHeight="1" x14ac:dyDescent="0.2">
      <c r="A185" s="115" t="s">
        <v>175</v>
      </c>
      <c r="B185" s="102" t="s">
        <v>147</v>
      </c>
      <c r="C185" s="116" t="s">
        <v>334</v>
      </c>
      <c r="D185" s="63">
        <v>9247730.8699999992</v>
      </c>
      <c r="E185" s="63">
        <v>2957624.4</v>
      </c>
      <c r="F185" s="114">
        <f t="shared" si="22"/>
        <v>6290106.4699999988</v>
      </c>
    </row>
    <row r="186" spans="1:6" ht="39" customHeight="1" x14ac:dyDescent="0.2">
      <c r="A186" s="115" t="s">
        <v>314</v>
      </c>
      <c r="B186" s="102" t="s">
        <v>147</v>
      </c>
      <c r="C186" s="116" t="s">
        <v>335</v>
      </c>
      <c r="D186" s="63">
        <f>D187</f>
        <v>938375.02</v>
      </c>
      <c r="E186" s="63">
        <v>0</v>
      </c>
      <c r="F186" s="114">
        <f t="shared" si="22"/>
        <v>938375.02</v>
      </c>
    </row>
    <row r="187" spans="1:6" ht="21" customHeight="1" x14ac:dyDescent="0.2">
      <c r="A187" s="115" t="s">
        <v>316</v>
      </c>
      <c r="B187" s="102" t="s">
        <v>147</v>
      </c>
      <c r="C187" s="116" t="s">
        <v>336</v>
      </c>
      <c r="D187" s="63">
        <f>D188</f>
        <v>938375.02</v>
      </c>
      <c r="E187" s="63">
        <v>0</v>
      </c>
      <c r="F187" s="114">
        <f t="shared" si="22"/>
        <v>938375.02</v>
      </c>
    </row>
    <row r="188" spans="1:6" ht="55.9" customHeight="1" x14ac:dyDescent="0.2">
      <c r="A188" s="115" t="s">
        <v>318</v>
      </c>
      <c r="B188" s="102" t="s">
        <v>147</v>
      </c>
      <c r="C188" s="116" t="s">
        <v>337</v>
      </c>
      <c r="D188" s="63">
        <v>938375.02</v>
      </c>
      <c r="E188" s="63">
        <v>0</v>
      </c>
      <c r="F188" s="114">
        <f t="shared" si="22"/>
        <v>938375.02</v>
      </c>
    </row>
    <row r="189" spans="1:6" ht="21.6" customHeight="1" x14ac:dyDescent="0.2">
      <c r="A189" s="107" t="s">
        <v>338</v>
      </c>
      <c r="B189" s="103" t="s">
        <v>147</v>
      </c>
      <c r="C189" s="108" t="s">
        <v>339</v>
      </c>
      <c r="D189" s="109">
        <f>D190</f>
        <v>59985419.450000003</v>
      </c>
      <c r="E189" s="109">
        <f>E192</f>
        <v>1366741.23</v>
      </c>
      <c r="F189" s="114">
        <f t="shared" si="22"/>
        <v>58618678.220000006</v>
      </c>
    </row>
    <row r="190" spans="1:6" ht="39" customHeight="1" x14ac:dyDescent="0.2">
      <c r="A190" s="115" t="s">
        <v>169</v>
      </c>
      <c r="B190" s="102" t="s">
        <v>147</v>
      </c>
      <c r="C190" s="116" t="s">
        <v>340</v>
      </c>
      <c r="D190" s="63">
        <f>D191</f>
        <v>59985419.450000003</v>
      </c>
      <c r="E190" s="63">
        <f>E191</f>
        <v>1366741.23</v>
      </c>
      <c r="F190" s="114">
        <f t="shared" si="22"/>
        <v>58618678.220000006</v>
      </c>
    </row>
    <row r="191" spans="1:6" ht="43.9" customHeight="1" x14ac:dyDescent="0.2">
      <c r="A191" s="115" t="s">
        <v>171</v>
      </c>
      <c r="B191" s="102" t="s">
        <v>147</v>
      </c>
      <c r="C191" s="116" t="s">
        <v>341</v>
      </c>
      <c r="D191" s="63">
        <f>D192</f>
        <v>59985419.450000003</v>
      </c>
      <c r="E191" s="63">
        <f>E192</f>
        <v>1366741.23</v>
      </c>
      <c r="F191" s="114">
        <f t="shared" si="22"/>
        <v>58618678.220000006</v>
      </c>
    </row>
    <row r="192" spans="1:6" ht="21" customHeight="1" x14ac:dyDescent="0.2">
      <c r="A192" s="115" t="s">
        <v>175</v>
      </c>
      <c r="B192" s="102" t="s">
        <v>147</v>
      </c>
      <c r="C192" s="116" t="s">
        <v>342</v>
      </c>
      <c r="D192" s="63">
        <v>59985419.450000003</v>
      </c>
      <c r="E192" s="63">
        <v>1366741.23</v>
      </c>
      <c r="F192" s="114">
        <f t="shared" si="22"/>
        <v>58618678.220000006</v>
      </c>
    </row>
    <row r="193" spans="1:6" ht="27.6" customHeight="1" x14ac:dyDescent="0.2">
      <c r="A193" s="107" t="s">
        <v>343</v>
      </c>
      <c r="B193" s="103" t="s">
        <v>147</v>
      </c>
      <c r="C193" s="108" t="s">
        <v>344</v>
      </c>
      <c r="D193" s="109">
        <f>D194</f>
        <v>25516919.52</v>
      </c>
      <c r="E193" s="109">
        <f>E194</f>
        <v>5972427.1699999999</v>
      </c>
      <c r="F193" s="114">
        <f t="shared" si="22"/>
        <v>19544492.350000001</v>
      </c>
    </row>
    <row r="194" spans="1:6" ht="40.15" customHeight="1" x14ac:dyDescent="0.2">
      <c r="A194" s="115" t="s">
        <v>270</v>
      </c>
      <c r="B194" s="102" t="s">
        <v>147</v>
      </c>
      <c r="C194" s="116" t="s">
        <v>345</v>
      </c>
      <c r="D194" s="63">
        <f>D195</f>
        <v>25516919.52</v>
      </c>
      <c r="E194" s="63">
        <f>E195</f>
        <v>5972427.1699999999</v>
      </c>
      <c r="F194" s="114">
        <f t="shared" si="22"/>
        <v>19544492.350000001</v>
      </c>
    </row>
    <row r="195" spans="1:6" ht="23.45" customHeight="1" x14ac:dyDescent="0.2">
      <c r="A195" s="115" t="s">
        <v>272</v>
      </c>
      <c r="B195" s="102" t="s">
        <v>147</v>
      </c>
      <c r="C195" s="116" t="s">
        <v>346</v>
      </c>
      <c r="D195" s="63">
        <f>D196+D197</f>
        <v>25516919.52</v>
      </c>
      <c r="E195" s="63">
        <f>E196+E197</f>
        <v>5972427.1699999999</v>
      </c>
      <c r="F195" s="114">
        <f t="shared" si="22"/>
        <v>19544492.350000001</v>
      </c>
    </row>
    <row r="196" spans="1:6" ht="68.45" customHeight="1" x14ac:dyDescent="0.2">
      <c r="A196" s="115" t="s">
        <v>322</v>
      </c>
      <c r="B196" s="102" t="s">
        <v>147</v>
      </c>
      <c r="C196" s="116" t="s">
        <v>347</v>
      </c>
      <c r="D196" s="63">
        <v>24195573.52</v>
      </c>
      <c r="E196" s="63">
        <v>5445624.3899999997</v>
      </c>
      <c r="F196" s="114">
        <f t="shared" si="22"/>
        <v>18749949.129999999</v>
      </c>
    </row>
    <row r="197" spans="1:6" ht="34.15" customHeight="1" x14ac:dyDescent="0.2">
      <c r="A197" s="115" t="s">
        <v>274</v>
      </c>
      <c r="B197" s="102" t="s">
        <v>147</v>
      </c>
      <c r="C197" s="116" t="s">
        <v>348</v>
      </c>
      <c r="D197" s="63">
        <v>1321346</v>
      </c>
      <c r="E197" s="63">
        <v>526802.78</v>
      </c>
      <c r="F197" s="114">
        <f t="shared" si="22"/>
        <v>794543.22</v>
      </c>
    </row>
    <row r="198" spans="1:6" x14ac:dyDescent="0.2">
      <c r="A198" s="107" t="s">
        <v>349</v>
      </c>
      <c r="B198" s="103" t="s">
        <v>147</v>
      </c>
      <c r="C198" s="108" t="s">
        <v>350</v>
      </c>
      <c r="D198" s="109">
        <f>D218+D223+D228+D233+D237</f>
        <v>380137072.90999997</v>
      </c>
      <c r="E198" s="109">
        <f>E218+E223+E228+E233+E237</f>
        <v>71586358.789999992</v>
      </c>
      <c r="F198" s="114">
        <f t="shared" si="22"/>
        <v>308550714.12</v>
      </c>
    </row>
    <row r="199" spans="1:6" ht="69" customHeight="1" x14ac:dyDescent="0.2">
      <c r="A199" s="115" t="s">
        <v>151</v>
      </c>
      <c r="B199" s="102" t="s">
        <v>147</v>
      </c>
      <c r="C199" s="116" t="s">
        <v>351</v>
      </c>
      <c r="D199" s="63">
        <f>D238</f>
        <v>6354693.6099999994</v>
      </c>
      <c r="E199" s="63">
        <f t="shared" ref="E199" si="30">E238</f>
        <v>1258561.6399999999</v>
      </c>
      <c r="F199" s="114">
        <f t="shared" si="22"/>
        <v>5096131.97</v>
      </c>
    </row>
    <row r="200" spans="1:6" ht="40.9" customHeight="1" x14ac:dyDescent="0.2">
      <c r="A200" s="115" t="s">
        <v>161</v>
      </c>
      <c r="B200" s="102" t="s">
        <v>147</v>
      </c>
      <c r="C200" s="116" t="s">
        <v>352</v>
      </c>
      <c r="D200" s="63">
        <f>D201+D202+D203+D204</f>
        <v>6354693.6099999994</v>
      </c>
      <c r="E200" s="63">
        <f t="shared" ref="E200" si="31">E201+E202+E203+E204</f>
        <v>1258561.6399999999</v>
      </c>
      <c r="F200" s="114">
        <f t="shared" si="22"/>
        <v>5096131.97</v>
      </c>
    </row>
    <row r="201" spans="1:6" ht="28.9" customHeight="1" x14ac:dyDescent="0.2">
      <c r="A201" s="115" t="s">
        <v>163</v>
      </c>
      <c r="B201" s="102" t="s">
        <v>147</v>
      </c>
      <c r="C201" s="116" t="s">
        <v>353</v>
      </c>
      <c r="D201" s="63">
        <f>D240</f>
        <v>4742880.68</v>
      </c>
      <c r="E201" s="63">
        <f t="shared" ref="E201" si="32">E240</f>
        <v>769351.96</v>
      </c>
      <c r="F201" s="114">
        <f t="shared" si="22"/>
        <v>3973528.7199999997</v>
      </c>
    </row>
    <row r="202" spans="1:6" ht="50.25" customHeight="1" x14ac:dyDescent="0.2">
      <c r="A202" s="115" t="s">
        <v>165</v>
      </c>
      <c r="B202" s="102" t="s">
        <v>147</v>
      </c>
      <c r="C202" s="116" t="s">
        <v>354</v>
      </c>
      <c r="D202" s="63">
        <f>D241</f>
        <v>54432.2</v>
      </c>
      <c r="E202" s="63">
        <f t="shared" ref="E202" si="33">E241</f>
        <v>14530</v>
      </c>
      <c r="F202" s="114">
        <f t="shared" si="22"/>
        <v>39902.199999999997</v>
      </c>
    </row>
    <row r="203" spans="1:6" ht="70.5" customHeight="1" x14ac:dyDescent="0.2">
      <c r="A203" s="115" t="s">
        <v>244</v>
      </c>
      <c r="B203" s="102" t="s">
        <v>147</v>
      </c>
      <c r="C203" s="116" t="s">
        <v>355</v>
      </c>
      <c r="D203" s="63">
        <f>D242</f>
        <v>5000</v>
      </c>
      <c r="E203" s="63">
        <f t="shared" ref="E203" si="34">E242</f>
        <v>0</v>
      </c>
      <c r="F203" s="114">
        <f t="shared" si="22"/>
        <v>5000</v>
      </c>
    </row>
    <row r="204" spans="1:6" ht="60.75" customHeight="1" x14ac:dyDescent="0.2">
      <c r="A204" s="115" t="s">
        <v>167</v>
      </c>
      <c r="B204" s="102" t="s">
        <v>147</v>
      </c>
      <c r="C204" s="116" t="s">
        <v>356</v>
      </c>
      <c r="D204" s="63">
        <f>D243</f>
        <v>1552380.73</v>
      </c>
      <c r="E204" s="63">
        <f t="shared" ref="E204" si="35">E243</f>
        <v>474679.68</v>
      </c>
      <c r="F204" s="114">
        <f t="shared" si="22"/>
        <v>1077701.05</v>
      </c>
    </row>
    <row r="205" spans="1:6" ht="40.9" customHeight="1" x14ac:dyDescent="0.2">
      <c r="A205" s="115" t="s">
        <v>169</v>
      </c>
      <c r="B205" s="102" t="s">
        <v>147</v>
      </c>
      <c r="C205" s="116" t="s">
        <v>357</v>
      </c>
      <c r="D205" s="63">
        <f>D206</f>
        <v>109860</v>
      </c>
      <c r="E205" s="63">
        <f t="shared" ref="E205" si="36">E206</f>
        <v>9620.0300000000007</v>
      </c>
      <c r="F205" s="114">
        <f t="shared" si="22"/>
        <v>100239.97</v>
      </c>
    </row>
    <row r="206" spans="1:6" ht="37.9" customHeight="1" x14ac:dyDescent="0.2">
      <c r="A206" s="115" t="s">
        <v>171</v>
      </c>
      <c r="B206" s="102" t="s">
        <v>147</v>
      </c>
      <c r="C206" s="116" t="s">
        <v>358</v>
      </c>
      <c r="D206" s="63">
        <f>D207+D208</f>
        <v>109860</v>
      </c>
      <c r="E206" s="63">
        <f>E207</f>
        <v>9620.0300000000007</v>
      </c>
      <c r="F206" s="114">
        <f t="shared" si="22"/>
        <v>100239.97</v>
      </c>
    </row>
    <row r="207" spans="1:6" ht="42" customHeight="1" x14ac:dyDescent="0.2">
      <c r="A207" s="115" t="s">
        <v>173</v>
      </c>
      <c r="B207" s="102" t="s">
        <v>147</v>
      </c>
      <c r="C207" s="116" t="s">
        <v>359</v>
      </c>
      <c r="D207" s="63">
        <f>D246</f>
        <v>68960</v>
      </c>
      <c r="E207" s="63">
        <f t="shared" ref="E207" si="37">E246</f>
        <v>9620.0300000000007</v>
      </c>
      <c r="F207" s="114">
        <f t="shared" si="22"/>
        <v>59339.97</v>
      </c>
    </row>
    <row r="208" spans="1:6" ht="19.149999999999999" customHeight="1" x14ac:dyDescent="0.2">
      <c r="A208" s="115" t="s">
        <v>175</v>
      </c>
      <c r="B208" s="102" t="s">
        <v>147</v>
      </c>
      <c r="C208" s="116" t="s">
        <v>360</v>
      </c>
      <c r="D208" s="63">
        <f>+D247</f>
        <v>40900</v>
      </c>
      <c r="E208" s="63">
        <v>0</v>
      </c>
      <c r="F208" s="114">
        <f t="shared" si="22"/>
        <v>40900</v>
      </c>
    </row>
    <row r="209" spans="1:6" ht="46.9" customHeight="1" x14ac:dyDescent="0.2">
      <c r="A209" s="115" t="s">
        <v>270</v>
      </c>
      <c r="B209" s="102" t="s">
        <v>147</v>
      </c>
      <c r="C209" s="116" t="s">
        <v>361</v>
      </c>
      <c r="D209" s="63">
        <f>D219+D224+D229+D234+D251</f>
        <v>352179182.27999997</v>
      </c>
      <c r="E209" s="63">
        <f>E219+E224+E229</f>
        <v>70126964.109999985</v>
      </c>
      <c r="F209" s="114">
        <f t="shared" si="22"/>
        <v>282052218.16999996</v>
      </c>
    </row>
    <row r="210" spans="1:6" ht="18.600000000000001" customHeight="1" x14ac:dyDescent="0.2">
      <c r="A210" s="115" t="s">
        <v>272</v>
      </c>
      <c r="B210" s="102" t="s">
        <v>147</v>
      </c>
      <c r="C210" s="116" t="s">
        <v>362</v>
      </c>
      <c r="D210" s="63">
        <f>D211+D212</f>
        <v>350670759.47999996</v>
      </c>
      <c r="E210" s="63">
        <f>E211+E212</f>
        <v>70126964.109999999</v>
      </c>
      <c r="F210" s="114">
        <f t="shared" si="22"/>
        <v>280543795.36999995</v>
      </c>
    </row>
    <row r="211" spans="1:6" ht="75" customHeight="1" x14ac:dyDescent="0.2">
      <c r="A211" s="115" t="s">
        <v>322</v>
      </c>
      <c r="B211" s="102" t="s">
        <v>147</v>
      </c>
      <c r="C211" s="116" t="s">
        <v>363</v>
      </c>
      <c r="D211" s="63">
        <f>D221+D226+D231</f>
        <v>323503394.41999996</v>
      </c>
      <c r="E211" s="63">
        <f t="shared" ref="E211" si="38">E221+E226+E231</f>
        <v>67814021.849999994</v>
      </c>
      <c r="F211" s="114">
        <f t="shared" si="22"/>
        <v>255689372.56999996</v>
      </c>
    </row>
    <row r="212" spans="1:6" ht="32.450000000000003" customHeight="1" x14ac:dyDescent="0.2">
      <c r="A212" s="115" t="s">
        <v>274</v>
      </c>
      <c r="B212" s="102" t="s">
        <v>147</v>
      </c>
      <c r="C212" s="116" t="s">
        <v>364</v>
      </c>
      <c r="D212" s="63">
        <f>D222+D227+D232+D236</f>
        <v>27167365.059999999</v>
      </c>
      <c r="E212" s="63">
        <f>E222+E227+E232</f>
        <v>2312942.2599999998</v>
      </c>
      <c r="F212" s="114">
        <f t="shared" ref="F212:F276" si="39">D212-E212</f>
        <v>24854422.799999997</v>
      </c>
    </row>
    <row r="213" spans="1:6" ht="49.9" customHeight="1" x14ac:dyDescent="0.2">
      <c r="A213" s="115" t="s">
        <v>365</v>
      </c>
      <c r="B213" s="102" t="s">
        <v>147</v>
      </c>
      <c r="C213" s="116" t="s">
        <v>366</v>
      </c>
      <c r="D213" s="63">
        <f>D252</f>
        <v>1508422.8</v>
      </c>
      <c r="E213" s="63">
        <v>0</v>
      </c>
      <c r="F213" s="114">
        <f t="shared" si="39"/>
        <v>1508422.8</v>
      </c>
    </row>
    <row r="214" spans="1:6" ht="41.45" customHeight="1" x14ac:dyDescent="0.2">
      <c r="A214" s="115" t="s">
        <v>367</v>
      </c>
      <c r="B214" s="102" t="s">
        <v>147</v>
      </c>
      <c r="C214" s="116" t="s">
        <v>368</v>
      </c>
      <c r="D214" s="63">
        <f>D253</f>
        <v>1508422.8</v>
      </c>
      <c r="E214" s="63">
        <f t="shared" ref="E214" si="40">E253</f>
        <v>120000</v>
      </c>
      <c r="F214" s="114">
        <f t="shared" si="39"/>
        <v>1388422.8</v>
      </c>
    </row>
    <row r="215" spans="1:6" ht="27.6" customHeight="1" x14ac:dyDescent="0.2">
      <c r="A215" s="115" t="s">
        <v>177</v>
      </c>
      <c r="B215" s="102" t="s">
        <v>147</v>
      </c>
      <c r="C215" s="116" t="s">
        <v>369</v>
      </c>
      <c r="D215" s="63">
        <f t="shared" ref="D215:E215" si="41">D254</f>
        <v>3278.08</v>
      </c>
      <c r="E215" s="63">
        <f t="shared" si="41"/>
        <v>135.81</v>
      </c>
      <c r="F215" s="114">
        <f t="shared" si="39"/>
        <v>3142.27</v>
      </c>
    </row>
    <row r="216" spans="1:6" ht="18.600000000000001" customHeight="1" x14ac:dyDescent="0.2">
      <c r="A216" s="115" t="s">
        <v>183</v>
      </c>
      <c r="B216" s="102" t="s">
        <v>147</v>
      </c>
      <c r="C216" s="116" t="s">
        <v>370</v>
      </c>
      <c r="D216" s="63">
        <f t="shared" ref="D216:E216" si="42">D255</f>
        <v>3278.08</v>
      </c>
      <c r="E216" s="63">
        <f t="shared" si="42"/>
        <v>135.81</v>
      </c>
      <c r="F216" s="114">
        <f t="shared" si="39"/>
        <v>3142.27</v>
      </c>
    </row>
    <row r="217" spans="1:6" ht="22.9" customHeight="1" x14ac:dyDescent="0.2">
      <c r="A217" s="115" t="s">
        <v>187</v>
      </c>
      <c r="B217" s="102" t="s">
        <v>147</v>
      </c>
      <c r="C217" s="116" t="s">
        <v>371</v>
      </c>
      <c r="D217" s="63">
        <f>D256</f>
        <v>2278.08</v>
      </c>
      <c r="E217" s="63">
        <f>E256</f>
        <v>0</v>
      </c>
      <c r="F217" s="114">
        <f t="shared" si="39"/>
        <v>2278.08</v>
      </c>
    </row>
    <row r="218" spans="1:6" x14ac:dyDescent="0.2">
      <c r="A218" s="107" t="s">
        <v>372</v>
      </c>
      <c r="B218" s="103" t="s">
        <v>147</v>
      </c>
      <c r="C218" s="108" t="s">
        <v>373</v>
      </c>
      <c r="D218" s="109">
        <f>D219</f>
        <v>117147421.11999999</v>
      </c>
      <c r="E218" s="109">
        <f t="shared" ref="E218" si="43">E219</f>
        <v>31664858.879999999</v>
      </c>
      <c r="F218" s="114">
        <f t="shared" si="39"/>
        <v>85482562.239999995</v>
      </c>
    </row>
    <row r="219" spans="1:6" ht="46.9" customHeight="1" x14ac:dyDescent="0.2">
      <c r="A219" s="115" t="s">
        <v>270</v>
      </c>
      <c r="B219" s="102" t="s">
        <v>147</v>
      </c>
      <c r="C219" s="116" t="s">
        <v>374</v>
      </c>
      <c r="D219" s="63">
        <f>D220</f>
        <v>117147421.11999999</v>
      </c>
      <c r="E219" s="63">
        <f t="shared" ref="E219" si="44">E220</f>
        <v>31664858.879999999</v>
      </c>
      <c r="F219" s="114">
        <f t="shared" si="39"/>
        <v>85482562.239999995</v>
      </c>
    </row>
    <row r="220" spans="1:6" ht="24" customHeight="1" x14ac:dyDescent="0.2">
      <c r="A220" s="115" t="s">
        <v>272</v>
      </c>
      <c r="B220" s="102" t="s">
        <v>147</v>
      </c>
      <c r="C220" s="116" t="s">
        <v>375</v>
      </c>
      <c r="D220" s="63">
        <f>D221+D222</f>
        <v>117147421.11999999</v>
      </c>
      <c r="E220" s="63">
        <f t="shared" ref="E220" si="45">E221+E222</f>
        <v>31664858.879999999</v>
      </c>
      <c r="F220" s="114">
        <f t="shared" si="39"/>
        <v>85482562.239999995</v>
      </c>
    </row>
    <row r="221" spans="1:6" ht="75.599999999999994" customHeight="1" x14ac:dyDescent="0.2">
      <c r="A221" s="115" t="s">
        <v>322</v>
      </c>
      <c r="B221" s="102" t="s">
        <v>147</v>
      </c>
      <c r="C221" s="116" t="s">
        <v>376</v>
      </c>
      <c r="D221" s="63">
        <v>110642395.23999999</v>
      </c>
      <c r="E221" s="63">
        <v>30089190.609999999</v>
      </c>
      <c r="F221" s="114">
        <f t="shared" si="39"/>
        <v>80553204.629999995</v>
      </c>
    </row>
    <row r="222" spans="1:6" ht="34.15" customHeight="1" x14ac:dyDescent="0.2">
      <c r="A222" s="115" t="s">
        <v>274</v>
      </c>
      <c r="B222" s="102" t="s">
        <v>147</v>
      </c>
      <c r="C222" s="116" t="s">
        <v>377</v>
      </c>
      <c r="D222" s="63">
        <v>6505025.8799999999</v>
      </c>
      <c r="E222" s="63">
        <v>1575668.27</v>
      </c>
      <c r="F222" s="114">
        <f t="shared" si="39"/>
        <v>4929357.6099999994</v>
      </c>
    </row>
    <row r="223" spans="1:6" ht="24" customHeight="1" x14ac:dyDescent="0.2">
      <c r="A223" s="107" t="s">
        <v>378</v>
      </c>
      <c r="B223" s="103" t="s">
        <v>147</v>
      </c>
      <c r="C223" s="108" t="s">
        <v>379</v>
      </c>
      <c r="D223" s="109">
        <f>D224</f>
        <v>179369073.78</v>
      </c>
      <c r="E223" s="109">
        <f t="shared" ref="E223" si="46">E224</f>
        <v>29144216.549999997</v>
      </c>
      <c r="F223" s="114">
        <f t="shared" si="39"/>
        <v>150224857.23000002</v>
      </c>
    </row>
    <row r="224" spans="1:6" ht="42.6" customHeight="1" x14ac:dyDescent="0.2">
      <c r="A224" s="115" t="s">
        <v>270</v>
      </c>
      <c r="B224" s="102" t="s">
        <v>147</v>
      </c>
      <c r="C224" s="116" t="s">
        <v>380</v>
      </c>
      <c r="D224" s="63">
        <f>D225</f>
        <v>179369073.78</v>
      </c>
      <c r="E224" s="63">
        <f t="shared" ref="E224" si="47">E225</f>
        <v>29144216.549999997</v>
      </c>
      <c r="F224" s="114">
        <f t="shared" si="39"/>
        <v>150224857.23000002</v>
      </c>
    </row>
    <row r="225" spans="1:7" ht="25.9" customHeight="1" x14ac:dyDescent="0.2">
      <c r="A225" s="115" t="s">
        <v>272</v>
      </c>
      <c r="B225" s="102" t="s">
        <v>147</v>
      </c>
      <c r="C225" s="116" t="s">
        <v>381</v>
      </c>
      <c r="D225" s="63">
        <f>D226+D227</f>
        <v>179369073.78</v>
      </c>
      <c r="E225" s="63">
        <f t="shared" ref="E225" si="48">E226+E227</f>
        <v>29144216.549999997</v>
      </c>
      <c r="F225" s="114">
        <f t="shared" si="39"/>
        <v>150224857.23000002</v>
      </c>
    </row>
    <row r="226" spans="1:7" ht="75" customHeight="1" x14ac:dyDescent="0.2">
      <c r="A226" s="115" t="s">
        <v>322</v>
      </c>
      <c r="B226" s="102" t="s">
        <v>147</v>
      </c>
      <c r="C226" s="116" t="s">
        <v>382</v>
      </c>
      <c r="D226" s="63">
        <v>165703812.72999999</v>
      </c>
      <c r="E226" s="63">
        <v>28938207.899999999</v>
      </c>
      <c r="F226" s="114">
        <f t="shared" si="39"/>
        <v>136765604.82999998</v>
      </c>
    </row>
    <row r="227" spans="1:7" ht="37.15" customHeight="1" x14ac:dyDescent="0.2">
      <c r="A227" s="115" t="s">
        <v>274</v>
      </c>
      <c r="B227" s="102" t="s">
        <v>147</v>
      </c>
      <c r="C227" s="116" t="s">
        <v>383</v>
      </c>
      <c r="D227" s="63">
        <v>13665261.050000001</v>
      </c>
      <c r="E227" s="63">
        <v>206008.65</v>
      </c>
      <c r="F227" s="114">
        <f t="shared" si="39"/>
        <v>13459252.4</v>
      </c>
    </row>
    <row r="228" spans="1:7" ht="25.15" customHeight="1" x14ac:dyDescent="0.2">
      <c r="A228" s="107" t="s">
        <v>384</v>
      </c>
      <c r="B228" s="103" t="s">
        <v>147</v>
      </c>
      <c r="C228" s="108" t="s">
        <v>385</v>
      </c>
      <c r="D228" s="109">
        <f>D229</f>
        <v>52797764.580000006</v>
      </c>
      <c r="E228" s="109">
        <f t="shared" ref="E228" si="49">E229</f>
        <v>9317888.6799999997</v>
      </c>
      <c r="F228" s="114">
        <f t="shared" si="39"/>
        <v>43479875.900000006</v>
      </c>
    </row>
    <row r="229" spans="1:7" ht="43.15" customHeight="1" x14ac:dyDescent="0.2">
      <c r="A229" s="115" t="s">
        <v>270</v>
      </c>
      <c r="B229" s="102" t="s">
        <v>147</v>
      </c>
      <c r="C229" s="116" t="s">
        <v>386</v>
      </c>
      <c r="D229" s="63">
        <f>D230</f>
        <v>52797764.580000006</v>
      </c>
      <c r="E229" s="63">
        <f>E230</f>
        <v>9317888.6799999997</v>
      </c>
      <c r="F229" s="114">
        <f t="shared" si="39"/>
        <v>43479875.900000006</v>
      </c>
    </row>
    <row r="230" spans="1:7" ht="34.15" customHeight="1" x14ac:dyDescent="0.2">
      <c r="A230" s="115" t="s">
        <v>272</v>
      </c>
      <c r="B230" s="102" t="s">
        <v>147</v>
      </c>
      <c r="C230" s="116" t="s">
        <v>387</v>
      </c>
      <c r="D230" s="63">
        <f>D231+D232</f>
        <v>52797764.580000006</v>
      </c>
      <c r="E230" s="63">
        <f>E231+E232</f>
        <v>9317888.6799999997</v>
      </c>
      <c r="F230" s="114">
        <f t="shared" si="39"/>
        <v>43479875.900000006</v>
      </c>
    </row>
    <row r="231" spans="1:7" ht="69.599999999999994" customHeight="1" x14ac:dyDescent="0.2">
      <c r="A231" s="115" t="s">
        <v>322</v>
      </c>
      <c r="B231" s="102" t="s">
        <v>147</v>
      </c>
      <c r="C231" s="116" t="s">
        <v>388</v>
      </c>
      <c r="D231" s="63">
        <v>47157186.450000003</v>
      </c>
      <c r="E231" s="63">
        <v>8786623.3399999999</v>
      </c>
      <c r="F231" s="114">
        <f t="shared" si="39"/>
        <v>38370563.109999999</v>
      </c>
    </row>
    <row r="232" spans="1:7" ht="30" customHeight="1" x14ac:dyDescent="0.2">
      <c r="A232" s="115" t="s">
        <v>274</v>
      </c>
      <c r="B232" s="102" t="s">
        <v>147</v>
      </c>
      <c r="C232" s="116" t="s">
        <v>389</v>
      </c>
      <c r="D232" s="63">
        <v>5640578.1299999999</v>
      </c>
      <c r="E232" s="63">
        <v>531265.34</v>
      </c>
      <c r="F232" s="114">
        <f t="shared" si="39"/>
        <v>5109312.79</v>
      </c>
    </row>
    <row r="233" spans="1:7" x14ac:dyDescent="0.2">
      <c r="A233" s="107" t="s">
        <v>390</v>
      </c>
      <c r="B233" s="103" t="s">
        <v>147</v>
      </c>
      <c r="C233" s="108" t="s">
        <v>391</v>
      </c>
      <c r="D233" s="109">
        <f>+D234</f>
        <v>1356500</v>
      </c>
      <c r="E233" s="109">
        <f>+E234</f>
        <v>68000</v>
      </c>
      <c r="F233" s="114">
        <f t="shared" si="39"/>
        <v>1288500</v>
      </c>
    </row>
    <row r="234" spans="1:7" ht="46.15" customHeight="1" x14ac:dyDescent="0.2">
      <c r="A234" s="115" t="s">
        <v>270</v>
      </c>
      <c r="B234" s="102" t="s">
        <v>147</v>
      </c>
      <c r="C234" s="116" t="s">
        <v>392</v>
      </c>
      <c r="D234" s="63">
        <f>D235</f>
        <v>1356500</v>
      </c>
      <c r="E234" s="63">
        <f>E235</f>
        <v>68000</v>
      </c>
      <c r="F234" s="114">
        <f t="shared" si="39"/>
        <v>1288500</v>
      </c>
      <c r="G234" s="83"/>
    </row>
    <row r="235" spans="1:7" ht="30.6" customHeight="1" x14ac:dyDescent="0.2">
      <c r="A235" s="115" t="s">
        <v>272</v>
      </c>
      <c r="B235" s="102" t="s">
        <v>147</v>
      </c>
      <c r="C235" s="116" t="s">
        <v>393</v>
      </c>
      <c r="D235" s="63">
        <f>D236</f>
        <v>1356500</v>
      </c>
      <c r="E235" s="63">
        <f>E236</f>
        <v>68000</v>
      </c>
      <c r="F235" s="114">
        <f t="shared" si="39"/>
        <v>1288500</v>
      </c>
    </row>
    <row r="236" spans="1:7" ht="40.9" customHeight="1" x14ac:dyDescent="0.2">
      <c r="A236" s="115" t="s">
        <v>274</v>
      </c>
      <c r="B236" s="102" t="s">
        <v>147</v>
      </c>
      <c r="C236" s="116" t="s">
        <v>394</v>
      </c>
      <c r="D236" s="63">
        <v>1356500</v>
      </c>
      <c r="E236" s="63">
        <v>68000</v>
      </c>
      <c r="F236" s="114">
        <f t="shared" si="39"/>
        <v>1288500</v>
      </c>
    </row>
    <row r="237" spans="1:7" ht="33" customHeight="1" x14ac:dyDescent="0.2">
      <c r="A237" s="107" t="s">
        <v>395</v>
      </c>
      <c r="B237" s="103" t="s">
        <v>147</v>
      </c>
      <c r="C237" s="108" t="s">
        <v>396</v>
      </c>
      <c r="D237" s="109">
        <f>D238+D244+D248+D251+D254</f>
        <v>29466313.43</v>
      </c>
      <c r="E237" s="109">
        <f>E238+E244+E248+E251+E254</f>
        <v>1391394.68</v>
      </c>
      <c r="F237" s="114">
        <f t="shared" si="39"/>
        <v>28074918.75</v>
      </c>
    </row>
    <row r="238" spans="1:7" ht="69.599999999999994" customHeight="1" x14ac:dyDescent="0.2">
      <c r="A238" s="115" t="s">
        <v>151</v>
      </c>
      <c r="B238" s="102" t="s">
        <v>147</v>
      </c>
      <c r="C238" s="116" t="s">
        <v>397</v>
      </c>
      <c r="D238" s="63">
        <f>D239</f>
        <v>6354693.6099999994</v>
      </c>
      <c r="E238" s="63">
        <f>E239</f>
        <v>1258561.6399999999</v>
      </c>
      <c r="F238" s="114">
        <f t="shared" si="39"/>
        <v>5096131.97</v>
      </c>
    </row>
    <row r="239" spans="1:7" ht="34.9" customHeight="1" x14ac:dyDescent="0.2">
      <c r="A239" s="115" t="s">
        <v>161</v>
      </c>
      <c r="B239" s="102" t="s">
        <v>147</v>
      </c>
      <c r="C239" s="116" t="s">
        <v>398</v>
      </c>
      <c r="D239" s="63">
        <f>D240+D241+D242+D243</f>
        <v>6354693.6099999994</v>
      </c>
      <c r="E239" s="63">
        <f t="shared" ref="E239" si="50">E240+E241+E242+E243</f>
        <v>1258561.6399999999</v>
      </c>
      <c r="F239" s="114">
        <f t="shared" si="39"/>
        <v>5096131.97</v>
      </c>
    </row>
    <row r="240" spans="1:7" ht="32.450000000000003" customHeight="1" x14ac:dyDescent="0.2">
      <c r="A240" s="115" t="s">
        <v>163</v>
      </c>
      <c r="B240" s="102" t="s">
        <v>147</v>
      </c>
      <c r="C240" s="116" t="s">
        <v>399</v>
      </c>
      <c r="D240" s="63">
        <v>4742880.68</v>
      </c>
      <c r="E240" s="63">
        <v>769351.96</v>
      </c>
      <c r="F240" s="114">
        <f t="shared" si="39"/>
        <v>3973528.7199999997</v>
      </c>
    </row>
    <row r="241" spans="1:6" ht="49.15" customHeight="1" x14ac:dyDescent="0.2">
      <c r="A241" s="115" t="s">
        <v>165</v>
      </c>
      <c r="B241" s="102" t="s">
        <v>147</v>
      </c>
      <c r="C241" s="116" t="s">
        <v>400</v>
      </c>
      <c r="D241" s="63">
        <v>54432.2</v>
      </c>
      <c r="E241" s="63">
        <v>14530</v>
      </c>
      <c r="F241" s="114">
        <f t="shared" si="39"/>
        <v>39902.199999999997</v>
      </c>
    </row>
    <row r="242" spans="1:6" ht="75" customHeight="1" x14ac:dyDescent="0.2">
      <c r="A242" s="115" t="s">
        <v>244</v>
      </c>
      <c r="B242" s="102" t="s">
        <v>147</v>
      </c>
      <c r="C242" s="116" t="s">
        <v>401</v>
      </c>
      <c r="D242" s="63">
        <v>5000</v>
      </c>
      <c r="E242" s="63">
        <v>0</v>
      </c>
      <c r="F242" s="114">
        <f t="shared" si="39"/>
        <v>5000</v>
      </c>
    </row>
    <row r="243" spans="1:6" ht="59.25" customHeight="1" x14ac:dyDescent="0.2">
      <c r="A243" s="115" t="s">
        <v>167</v>
      </c>
      <c r="B243" s="102" t="s">
        <v>147</v>
      </c>
      <c r="C243" s="116" t="s">
        <v>402</v>
      </c>
      <c r="D243" s="63">
        <v>1552380.73</v>
      </c>
      <c r="E243" s="63">
        <v>474679.68</v>
      </c>
      <c r="F243" s="114">
        <f t="shared" si="39"/>
        <v>1077701.05</v>
      </c>
    </row>
    <row r="244" spans="1:6" ht="39.6" customHeight="1" x14ac:dyDescent="0.2">
      <c r="A244" s="115" t="s">
        <v>169</v>
      </c>
      <c r="B244" s="102" t="s">
        <v>147</v>
      </c>
      <c r="C244" s="116" t="s">
        <v>403</v>
      </c>
      <c r="D244" s="63">
        <f>D245</f>
        <v>109860</v>
      </c>
      <c r="E244" s="63">
        <f>E245</f>
        <v>12697.23</v>
      </c>
      <c r="F244" s="114">
        <f t="shared" si="39"/>
        <v>97162.77</v>
      </c>
    </row>
    <row r="245" spans="1:6" ht="38.450000000000003" customHeight="1" x14ac:dyDescent="0.2">
      <c r="A245" s="115" t="s">
        <v>171</v>
      </c>
      <c r="B245" s="102" t="s">
        <v>147</v>
      </c>
      <c r="C245" s="116" t="s">
        <v>404</v>
      </c>
      <c r="D245" s="63">
        <f>D246+D247</f>
        <v>109860</v>
      </c>
      <c r="E245" s="63">
        <f>E246+E247</f>
        <v>12697.23</v>
      </c>
      <c r="F245" s="114">
        <f t="shared" si="39"/>
        <v>97162.77</v>
      </c>
    </row>
    <row r="246" spans="1:6" ht="51.6" customHeight="1" x14ac:dyDescent="0.2">
      <c r="A246" s="115" t="s">
        <v>173</v>
      </c>
      <c r="B246" s="102" t="s">
        <v>147</v>
      </c>
      <c r="C246" s="116" t="s">
        <v>405</v>
      </c>
      <c r="D246" s="63">
        <v>68960</v>
      </c>
      <c r="E246" s="63">
        <v>9620.0300000000007</v>
      </c>
      <c r="F246" s="114">
        <f t="shared" si="39"/>
        <v>59339.97</v>
      </c>
    </row>
    <row r="247" spans="1:6" ht="26.45" customHeight="1" x14ac:dyDescent="0.2">
      <c r="A247" s="115" t="s">
        <v>175</v>
      </c>
      <c r="B247" s="102" t="s">
        <v>147</v>
      </c>
      <c r="C247" s="116" t="s">
        <v>406</v>
      </c>
      <c r="D247" s="63">
        <v>40900</v>
      </c>
      <c r="E247" s="63">
        <v>3077.2</v>
      </c>
      <c r="F247" s="114">
        <f t="shared" si="39"/>
        <v>37822.800000000003</v>
      </c>
    </row>
    <row r="248" spans="1:6" ht="40.15" customHeight="1" x14ac:dyDescent="0.2">
      <c r="A248" s="115" t="s">
        <v>314</v>
      </c>
      <c r="B248" s="102" t="s">
        <v>147</v>
      </c>
      <c r="C248" s="116" t="s">
        <v>611</v>
      </c>
      <c r="D248" s="63">
        <f>D249</f>
        <v>21490058.940000001</v>
      </c>
      <c r="E248" s="63">
        <v>0</v>
      </c>
      <c r="F248" s="114">
        <f t="shared" si="39"/>
        <v>21490058.940000001</v>
      </c>
    </row>
    <row r="249" spans="1:6" ht="22.15" customHeight="1" x14ac:dyDescent="0.2">
      <c r="A249" s="115" t="s">
        <v>316</v>
      </c>
      <c r="B249" s="102" t="s">
        <v>147</v>
      </c>
      <c r="C249" s="116" t="s">
        <v>612</v>
      </c>
      <c r="D249" s="63">
        <f>D250</f>
        <v>21490058.940000001</v>
      </c>
      <c r="E249" s="63">
        <v>0</v>
      </c>
      <c r="F249" s="114">
        <f t="shared" si="39"/>
        <v>21490058.940000001</v>
      </c>
    </row>
    <row r="250" spans="1:6" ht="54" customHeight="1" x14ac:dyDescent="0.2">
      <c r="A250" s="115" t="s">
        <v>318</v>
      </c>
      <c r="B250" s="102" t="s">
        <v>147</v>
      </c>
      <c r="C250" s="116" t="s">
        <v>613</v>
      </c>
      <c r="D250" s="63">
        <v>21490058.940000001</v>
      </c>
      <c r="E250" s="63">
        <v>0</v>
      </c>
      <c r="F250" s="114">
        <f t="shared" si="39"/>
        <v>21490058.940000001</v>
      </c>
    </row>
    <row r="251" spans="1:6" ht="49.15" customHeight="1" x14ac:dyDescent="0.2">
      <c r="A251" s="115" t="s">
        <v>270</v>
      </c>
      <c r="B251" s="102" t="s">
        <v>147</v>
      </c>
      <c r="C251" s="116" t="s">
        <v>407</v>
      </c>
      <c r="D251" s="63">
        <f>D252</f>
        <v>1508422.8</v>
      </c>
      <c r="E251" s="63">
        <f>E252</f>
        <v>120000</v>
      </c>
      <c r="F251" s="114">
        <f t="shared" si="39"/>
        <v>1388422.8</v>
      </c>
    </row>
    <row r="252" spans="1:6" ht="49.9" customHeight="1" x14ac:dyDescent="0.2">
      <c r="A252" s="115" t="s">
        <v>365</v>
      </c>
      <c r="B252" s="102" t="s">
        <v>147</v>
      </c>
      <c r="C252" s="116" t="s">
        <v>408</v>
      </c>
      <c r="D252" s="63">
        <f>D253</f>
        <v>1508422.8</v>
      </c>
      <c r="E252" s="63">
        <f>E253</f>
        <v>120000</v>
      </c>
      <c r="F252" s="114">
        <f t="shared" si="39"/>
        <v>1388422.8</v>
      </c>
    </row>
    <row r="253" spans="1:6" ht="50.45" customHeight="1" x14ac:dyDescent="0.2">
      <c r="A253" s="115" t="s">
        <v>367</v>
      </c>
      <c r="B253" s="102" t="s">
        <v>147</v>
      </c>
      <c r="C253" s="116" t="s">
        <v>409</v>
      </c>
      <c r="D253" s="63">
        <v>1508422.8</v>
      </c>
      <c r="E253" s="63">
        <v>120000</v>
      </c>
      <c r="F253" s="114">
        <f t="shared" si="39"/>
        <v>1388422.8</v>
      </c>
    </row>
    <row r="254" spans="1:6" x14ac:dyDescent="0.2">
      <c r="A254" s="115" t="s">
        <v>177</v>
      </c>
      <c r="B254" s="102" t="s">
        <v>147</v>
      </c>
      <c r="C254" s="116" t="s">
        <v>410</v>
      </c>
      <c r="D254" s="63">
        <f>D255</f>
        <v>3278.08</v>
      </c>
      <c r="E254" s="63">
        <f>E255</f>
        <v>135.81</v>
      </c>
      <c r="F254" s="114">
        <f t="shared" si="39"/>
        <v>3142.27</v>
      </c>
    </row>
    <row r="255" spans="1:6" ht="22.15" customHeight="1" x14ac:dyDescent="0.2">
      <c r="A255" s="115" t="s">
        <v>183</v>
      </c>
      <c r="B255" s="102" t="s">
        <v>147</v>
      </c>
      <c r="C255" s="116" t="s">
        <v>411</v>
      </c>
      <c r="D255" s="63">
        <f>D256+D257</f>
        <v>3278.08</v>
      </c>
      <c r="E255" s="63">
        <f>E256+E257</f>
        <v>135.81</v>
      </c>
      <c r="F255" s="114">
        <f t="shared" si="39"/>
        <v>3142.27</v>
      </c>
    </row>
    <row r="256" spans="1:6" ht="19.149999999999999" customHeight="1" x14ac:dyDescent="0.2">
      <c r="A256" s="115" t="s">
        <v>187</v>
      </c>
      <c r="B256" s="102" t="s">
        <v>147</v>
      </c>
      <c r="C256" s="116" t="s">
        <v>412</v>
      </c>
      <c r="D256" s="63">
        <v>2278.08</v>
      </c>
      <c r="E256" s="63">
        <v>0</v>
      </c>
      <c r="F256" s="114">
        <f t="shared" si="39"/>
        <v>2278.08</v>
      </c>
    </row>
    <row r="257" spans="1:6" ht="19.149999999999999" customHeight="1" x14ac:dyDescent="0.2">
      <c r="A257" s="115" t="s">
        <v>189</v>
      </c>
      <c r="B257" s="102" t="s">
        <v>147</v>
      </c>
      <c r="C257" s="116" t="s">
        <v>722</v>
      </c>
      <c r="D257" s="63">
        <v>1000</v>
      </c>
      <c r="E257" s="63">
        <v>135.81</v>
      </c>
      <c r="F257" s="114">
        <f t="shared" ref="F257" si="51">D257-E257</f>
        <v>864.19</v>
      </c>
    </row>
    <row r="258" spans="1:6" x14ac:dyDescent="0.2">
      <c r="A258" s="107" t="s">
        <v>413</v>
      </c>
      <c r="B258" s="103" t="s">
        <v>147</v>
      </c>
      <c r="C258" s="108" t="s">
        <v>414</v>
      </c>
      <c r="D258" s="109">
        <f>D259+D262+D268+D265</f>
        <v>53573725.630000003</v>
      </c>
      <c r="E258" s="109">
        <f>E259+E262+E268+E265</f>
        <v>8174430.1699999999</v>
      </c>
      <c r="F258" s="114">
        <f t="shared" si="39"/>
        <v>45399295.460000001</v>
      </c>
    </row>
    <row r="259" spans="1:6" ht="82.15" customHeight="1" x14ac:dyDescent="0.2">
      <c r="A259" s="115" t="s">
        <v>151</v>
      </c>
      <c r="B259" s="102" t="s">
        <v>147</v>
      </c>
      <c r="C259" s="116" t="s">
        <v>415</v>
      </c>
      <c r="D259" s="63">
        <f>D260</f>
        <v>100000</v>
      </c>
      <c r="E259" s="63">
        <v>0</v>
      </c>
      <c r="F259" s="114">
        <f t="shared" si="39"/>
        <v>100000</v>
      </c>
    </row>
    <row r="260" spans="1:6" ht="43.9" customHeight="1" x14ac:dyDescent="0.2">
      <c r="A260" s="115" t="s">
        <v>161</v>
      </c>
      <c r="B260" s="102" t="s">
        <v>147</v>
      </c>
      <c r="C260" s="116" t="s">
        <v>416</v>
      </c>
      <c r="D260" s="63">
        <f>D261</f>
        <v>100000</v>
      </c>
      <c r="E260" s="63">
        <v>0</v>
      </c>
      <c r="F260" s="114">
        <f t="shared" si="39"/>
        <v>100000</v>
      </c>
    </row>
    <row r="261" spans="1:6" ht="75.599999999999994" customHeight="1" x14ac:dyDescent="0.2">
      <c r="A261" s="115" t="s">
        <v>244</v>
      </c>
      <c r="B261" s="102" t="s">
        <v>147</v>
      </c>
      <c r="C261" s="116" t="s">
        <v>417</v>
      </c>
      <c r="D261" s="63">
        <f>D290</f>
        <v>100000</v>
      </c>
      <c r="E261" s="63">
        <v>0</v>
      </c>
      <c r="F261" s="114">
        <f t="shared" si="39"/>
        <v>100000</v>
      </c>
    </row>
    <row r="262" spans="1:6" ht="46.15" customHeight="1" x14ac:dyDescent="0.2">
      <c r="A262" s="115" t="s">
        <v>169</v>
      </c>
      <c r="B262" s="102" t="s">
        <v>147</v>
      </c>
      <c r="C262" s="116" t="s">
        <v>418</v>
      </c>
      <c r="D262" s="63">
        <f t="shared" ref="D262:D264" si="52">D275</f>
        <v>966800</v>
      </c>
      <c r="E262" s="63">
        <f t="shared" ref="E262" si="53">E275</f>
        <v>5800</v>
      </c>
      <c r="F262" s="114">
        <f t="shared" si="39"/>
        <v>961000</v>
      </c>
    </row>
    <row r="263" spans="1:6" ht="45.6" customHeight="1" x14ac:dyDescent="0.2">
      <c r="A263" s="115" t="s">
        <v>171</v>
      </c>
      <c r="B263" s="102" t="s">
        <v>147</v>
      </c>
      <c r="C263" s="116" t="s">
        <v>419</v>
      </c>
      <c r="D263" s="63">
        <f t="shared" si="52"/>
        <v>966800</v>
      </c>
      <c r="E263" s="63">
        <f t="shared" ref="E263" si="54">E276</f>
        <v>5800</v>
      </c>
      <c r="F263" s="114">
        <f t="shared" si="39"/>
        <v>961000</v>
      </c>
    </row>
    <row r="264" spans="1:6" ht="21" customHeight="1" x14ac:dyDescent="0.2">
      <c r="A264" s="115" t="s">
        <v>175</v>
      </c>
      <c r="B264" s="102" t="s">
        <v>147</v>
      </c>
      <c r="C264" s="116" t="s">
        <v>420</v>
      </c>
      <c r="D264" s="63">
        <f t="shared" si="52"/>
        <v>966800</v>
      </c>
      <c r="E264" s="63">
        <f t="shared" ref="E264" si="55">E277</f>
        <v>5800</v>
      </c>
      <c r="F264" s="114">
        <f t="shared" si="39"/>
        <v>961000</v>
      </c>
    </row>
    <row r="265" spans="1:6" ht="36" customHeight="1" x14ac:dyDescent="0.2">
      <c r="A265" s="115" t="s">
        <v>314</v>
      </c>
      <c r="B265" s="102" t="s">
        <v>147</v>
      </c>
      <c r="C265" s="116" t="s">
        <v>726</v>
      </c>
      <c r="D265" s="63">
        <f t="shared" ref="D265:E267" si="56">D278</f>
        <v>1188313.97</v>
      </c>
      <c r="E265" s="63">
        <f t="shared" si="56"/>
        <v>0</v>
      </c>
      <c r="F265" s="114">
        <f>D265-E265</f>
        <v>1188313.97</v>
      </c>
    </row>
    <row r="266" spans="1:6" ht="21" customHeight="1" x14ac:dyDescent="0.2">
      <c r="A266" s="115" t="s">
        <v>316</v>
      </c>
      <c r="B266" s="102" t="s">
        <v>147</v>
      </c>
      <c r="C266" s="116" t="s">
        <v>727</v>
      </c>
      <c r="D266" s="63">
        <f t="shared" si="56"/>
        <v>1188313.97</v>
      </c>
      <c r="E266" s="63">
        <f t="shared" si="56"/>
        <v>0</v>
      </c>
      <c r="F266" s="114">
        <f t="shared" ref="F266:F267" si="57">D266-E266</f>
        <v>1188313.97</v>
      </c>
    </row>
    <row r="267" spans="1:6" ht="56.25" customHeight="1" x14ac:dyDescent="0.2">
      <c r="A267" s="115" t="s">
        <v>318</v>
      </c>
      <c r="B267" s="102" t="s">
        <v>147</v>
      </c>
      <c r="C267" s="116" t="s">
        <v>728</v>
      </c>
      <c r="D267" s="63">
        <f t="shared" si="56"/>
        <v>1188313.97</v>
      </c>
      <c r="E267" s="63">
        <f t="shared" si="56"/>
        <v>0</v>
      </c>
      <c r="F267" s="114">
        <f t="shared" si="57"/>
        <v>1188313.97</v>
      </c>
    </row>
    <row r="268" spans="1:6" ht="47.45" customHeight="1" x14ac:dyDescent="0.2">
      <c r="A268" s="115" t="s">
        <v>270</v>
      </c>
      <c r="B268" s="102" t="s">
        <v>147</v>
      </c>
      <c r="C268" s="116" t="s">
        <v>421</v>
      </c>
      <c r="D268" s="63">
        <f t="shared" ref="D268:D273" si="58">D281</f>
        <v>51318611.660000004</v>
      </c>
      <c r="E268" s="63">
        <f t="shared" ref="E268" si="59">E281</f>
        <v>8168630.1699999999</v>
      </c>
      <c r="F268" s="114">
        <f t="shared" si="39"/>
        <v>43149981.490000002</v>
      </c>
    </row>
    <row r="269" spans="1:6" ht="17.45" customHeight="1" x14ac:dyDescent="0.2">
      <c r="A269" s="115" t="s">
        <v>272</v>
      </c>
      <c r="B269" s="102" t="s">
        <v>147</v>
      </c>
      <c r="C269" s="116" t="s">
        <v>422</v>
      </c>
      <c r="D269" s="63">
        <f t="shared" si="58"/>
        <v>51168611.660000004</v>
      </c>
      <c r="E269" s="63">
        <f t="shared" ref="E269" si="60">E282</f>
        <v>8168630.1699999999</v>
      </c>
      <c r="F269" s="114">
        <f t="shared" si="39"/>
        <v>42999981.490000002</v>
      </c>
    </row>
    <row r="270" spans="1:6" ht="81" customHeight="1" x14ac:dyDescent="0.2">
      <c r="A270" s="115" t="s">
        <v>322</v>
      </c>
      <c r="B270" s="102" t="s">
        <v>147</v>
      </c>
      <c r="C270" s="116" t="s">
        <v>423</v>
      </c>
      <c r="D270" s="63">
        <f t="shared" si="58"/>
        <v>48754077.850000001</v>
      </c>
      <c r="E270" s="63">
        <f t="shared" ref="E270" si="61">E283</f>
        <v>7854024.0599999996</v>
      </c>
      <c r="F270" s="114">
        <f t="shared" si="39"/>
        <v>40900053.789999999</v>
      </c>
    </row>
    <row r="271" spans="1:6" ht="33.6" customHeight="1" x14ac:dyDescent="0.2">
      <c r="A271" s="115" t="s">
        <v>274</v>
      </c>
      <c r="B271" s="102" t="s">
        <v>147</v>
      </c>
      <c r="C271" s="116" t="s">
        <v>424</v>
      </c>
      <c r="D271" s="63">
        <f t="shared" si="58"/>
        <v>2414533.81</v>
      </c>
      <c r="E271" s="63">
        <f t="shared" ref="E271" si="62">E284</f>
        <v>314606.11</v>
      </c>
      <c r="F271" s="114">
        <f t="shared" si="39"/>
        <v>2099927.7000000002</v>
      </c>
    </row>
    <row r="272" spans="1:6" ht="45" customHeight="1" x14ac:dyDescent="0.2">
      <c r="A272" s="115" t="s">
        <v>365</v>
      </c>
      <c r="B272" s="102" t="s">
        <v>147</v>
      </c>
      <c r="C272" s="116" t="s">
        <v>425</v>
      </c>
      <c r="D272" s="63">
        <f t="shared" si="58"/>
        <v>150000</v>
      </c>
      <c r="E272" s="63">
        <v>0</v>
      </c>
      <c r="F272" s="114">
        <f t="shared" si="39"/>
        <v>150000</v>
      </c>
    </row>
    <row r="273" spans="1:6" ht="44.45" customHeight="1" x14ac:dyDescent="0.2">
      <c r="A273" s="115" t="s">
        <v>367</v>
      </c>
      <c r="B273" s="102" t="s">
        <v>147</v>
      </c>
      <c r="C273" s="116" t="s">
        <v>426</v>
      </c>
      <c r="D273" s="63">
        <f t="shared" si="58"/>
        <v>150000</v>
      </c>
      <c r="E273" s="63">
        <v>0</v>
      </c>
      <c r="F273" s="114">
        <f t="shared" si="39"/>
        <v>150000</v>
      </c>
    </row>
    <row r="274" spans="1:6" ht="15.75" customHeight="1" x14ac:dyDescent="0.2">
      <c r="A274" s="107" t="s">
        <v>427</v>
      </c>
      <c r="B274" s="103" t="s">
        <v>147</v>
      </c>
      <c r="C274" s="108" t="s">
        <v>428</v>
      </c>
      <c r="D274" s="109">
        <f>D275+D278+D281</f>
        <v>53473725.630000003</v>
      </c>
      <c r="E274" s="109">
        <f>E275+E281+E285+E278</f>
        <v>8174430.1699999999</v>
      </c>
      <c r="F274" s="114">
        <f t="shared" si="39"/>
        <v>45299295.460000001</v>
      </c>
    </row>
    <row r="275" spans="1:6" ht="45" customHeight="1" x14ac:dyDescent="0.2">
      <c r="A275" s="115" t="s">
        <v>169</v>
      </c>
      <c r="B275" s="102" t="s">
        <v>147</v>
      </c>
      <c r="C275" s="116" t="s">
        <v>429</v>
      </c>
      <c r="D275" s="63">
        <f>D276</f>
        <v>966800</v>
      </c>
      <c r="E275" s="63">
        <f>E276</f>
        <v>5800</v>
      </c>
      <c r="F275" s="114">
        <f t="shared" si="39"/>
        <v>961000</v>
      </c>
    </row>
    <row r="276" spans="1:6" ht="39.6" customHeight="1" x14ac:dyDescent="0.2">
      <c r="A276" s="115" t="s">
        <v>171</v>
      </c>
      <c r="B276" s="102" t="s">
        <v>147</v>
      </c>
      <c r="C276" s="116" t="s">
        <v>430</v>
      </c>
      <c r="D276" s="63">
        <f>D277</f>
        <v>966800</v>
      </c>
      <c r="E276" s="63">
        <f>E277</f>
        <v>5800</v>
      </c>
      <c r="F276" s="114">
        <f t="shared" si="39"/>
        <v>961000</v>
      </c>
    </row>
    <row r="277" spans="1:6" ht="24" customHeight="1" x14ac:dyDescent="0.2">
      <c r="A277" s="115" t="s">
        <v>175</v>
      </c>
      <c r="B277" s="102" t="s">
        <v>147</v>
      </c>
      <c r="C277" s="116" t="s">
        <v>431</v>
      </c>
      <c r="D277" s="63">
        <v>966800</v>
      </c>
      <c r="E277" s="63">
        <v>5800</v>
      </c>
      <c r="F277" s="114">
        <f t="shared" ref="F277:F341" si="63">D277-E277</f>
        <v>961000</v>
      </c>
    </row>
    <row r="278" spans="1:6" ht="39" customHeight="1" x14ac:dyDescent="0.2">
      <c r="A278" s="115" t="s">
        <v>314</v>
      </c>
      <c r="B278" s="102" t="s">
        <v>147</v>
      </c>
      <c r="C278" s="116" t="s">
        <v>723</v>
      </c>
      <c r="D278" s="63">
        <f>D279</f>
        <v>1188313.97</v>
      </c>
      <c r="E278" s="63">
        <v>0</v>
      </c>
      <c r="F278" s="114">
        <f t="shared" si="63"/>
        <v>1188313.97</v>
      </c>
    </row>
    <row r="279" spans="1:6" ht="24" customHeight="1" x14ac:dyDescent="0.2">
      <c r="A279" s="115" t="s">
        <v>316</v>
      </c>
      <c r="B279" s="102" t="s">
        <v>147</v>
      </c>
      <c r="C279" s="116" t="s">
        <v>724</v>
      </c>
      <c r="D279" s="63">
        <f>D280</f>
        <v>1188313.97</v>
      </c>
      <c r="E279" s="63">
        <v>0</v>
      </c>
      <c r="F279" s="114">
        <f t="shared" si="63"/>
        <v>1188313.97</v>
      </c>
    </row>
    <row r="280" spans="1:6" ht="60" customHeight="1" x14ac:dyDescent="0.2">
      <c r="A280" s="115" t="s">
        <v>318</v>
      </c>
      <c r="B280" s="102" t="s">
        <v>147</v>
      </c>
      <c r="C280" s="116" t="s">
        <v>725</v>
      </c>
      <c r="D280" s="63">
        <v>1188313.97</v>
      </c>
      <c r="E280" s="63">
        <v>0</v>
      </c>
      <c r="F280" s="114">
        <f t="shared" si="63"/>
        <v>1188313.97</v>
      </c>
    </row>
    <row r="281" spans="1:6" ht="43.9" customHeight="1" x14ac:dyDescent="0.2">
      <c r="A281" s="115" t="s">
        <v>270</v>
      </c>
      <c r="B281" s="102" t="s">
        <v>147</v>
      </c>
      <c r="C281" s="116" t="s">
        <v>432</v>
      </c>
      <c r="D281" s="63">
        <f>D282+D285</f>
        <v>51318611.660000004</v>
      </c>
      <c r="E281" s="63">
        <f>E282+E285</f>
        <v>8168630.1699999999</v>
      </c>
      <c r="F281" s="114">
        <f t="shared" si="63"/>
        <v>43149981.490000002</v>
      </c>
    </row>
    <row r="282" spans="1:6" ht="24" customHeight="1" x14ac:dyDescent="0.2">
      <c r="A282" s="115" t="s">
        <v>272</v>
      </c>
      <c r="B282" s="102" t="s">
        <v>147</v>
      </c>
      <c r="C282" s="116" t="s">
        <v>433</v>
      </c>
      <c r="D282" s="63">
        <f>D283+D284</f>
        <v>51168611.660000004</v>
      </c>
      <c r="E282" s="63">
        <f t="shared" ref="E282" si="64">E283+E284</f>
        <v>8168630.1699999999</v>
      </c>
      <c r="F282" s="114">
        <f t="shared" si="63"/>
        <v>42999981.490000002</v>
      </c>
    </row>
    <row r="283" spans="1:6" ht="72" customHeight="1" x14ac:dyDescent="0.2">
      <c r="A283" s="115" t="s">
        <v>322</v>
      </c>
      <c r="B283" s="102" t="s">
        <v>147</v>
      </c>
      <c r="C283" s="116" t="s">
        <v>434</v>
      </c>
      <c r="D283" s="63">
        <v>48754077.850000001</v>
      </c>
      <c r="E283" s="63">
        <v>7854024.0599999996</v>
      </c>
      <c r="F283" s="114">
        <f t="shared" si="63"/>
        <v>40900053.789999999</v>
      </c>
    </row>
    <row r="284" spans="1:6" ht="26.45" customHeight="1" x14ac:dyDescent="0.2">
      <c r="A284" s="115" t="s">
        <v>274</v>
      </c>
      <c r="B284" s="102" t="s">
        <v>147</v>
      </c>
      <c r="C284" s="116" t="s">
        <v>435</v>
      </c>
      <c r="D284" s="63">
        <v>2414533.81</v>
      </c>
      <c r="E284" s="63">
        <v>314606.11</v>
      </c>
      <c r="F284" s="114">
        <f t="shared" si="63"/>
        <v>2099927.7000000002</v>
      </c>
    </row>
    <row r="285" spans="1:6" ht="34.15" customHeight="1" x14ac:dyDescent="0.2">
      <c r="A285" s="115" t="s">
        <v>365</v>
      </c>
      <c r="B285" s="102" t="s">
        <v>147</v>
      </c>
      <c r="C285" s="116" t="s">
        <v>436</v>
      </c>
      <c r="D285" s="63">
        <f>D286</f>
        <v>150000</v>
      </c>
      <c r="E285" s="63">
        <v>0</v>
      </c>
      <c r="F285" s="114">
        <f t="shared" si="63"/>
        <v>150000</v>
      </c>
    </row>
    <row r="286" spans="1:6" ht="41.45" customHeight="1" x14ac:dyDescent="0.2">
      <c r="A286" s="115" t="s">
        <v>367</v>
      </c>
      <c r="B286" s="102" t="s">
        <v>147</v>
      </c>
      <c r="C286" s="116" t="s">
        <v>437</v>
      </c>
      <c r="D286" s="63">
        <v>150000</v>
      </c>
      <c r="E286" s="63">
        <v>0</v>
      </c>
      <c r="F286" s="114">
        <f t="shared" si="63"/>
        <v>150000</v>
      </c>
    </row>
    <row r="287" spans="1:6" ht="28.15" customHeight="1" x14ac:dyDescent="0.2">
      <c r="A287" s="107" t="s">
        <v>438</v>
      </c>
      <c r="B287" s="103" t="s">
        <v>147</v>
      </c>
      <c r="C287" s="108" t="s">
        <v>439</v>
      </c>
      <c r="D287" s="109">
        <f>D288</f>
        <v>100000</v>
      </c>
      <c r="E287" s="109">
        <v>0</v>
      </c>
      <c r="F287" s="114">
        <f t="shared" si="63"/>
        <v>100000</v>
      </c>
    </row>
    <row r="288" spans="1:6" ht="70.150000000000006" customHeight="1" x14ac:dyDescent="0.2">
      <c r="A288" s="115" t="s">
        <v>151</v>
      </c>
      <c r="B288" s="102" t="s">
        <v>147</v>
      </c>
      <c r="C288" s="116" t="s">
        <v>440</v>
      </c>
      <c r="D288" s="63">
        <f>D289</f>
        <v>100000</v>
      </c>
      <c r="E288" s="63">
        <v>0</v>
      </c>
      <c r="F288" s="114">
        <f t="shared" si="63"/>
        <v>100000</v>
      </c>
    </row>
    <row r="289" spans="1:6" ht="42.6" customHeight="1" x14ac:dyDescent="0.2">
      <c r="A289" s="115" t="s">
        <v>161</v>
      </c>
      <c r="B289" s="102" t="s">
        <v>147</v>
      </c>
      <c r="C289" s="116" t="s">
        <v>441</v>
      </c>
      <c r="D289" s="63">
        <f>D290</f>
        <v>100000</v>
      </c>
      <c r="E289" s="63">
        <v>0</v>
      </c>
      <c r="F289" s="114">
        <f t="shared" si="63"/>
        <v>100000</v>
      </c>
    </row>
    <row r="290" spans="1:6" ht="72" customHeight="1" x14ac:dyDescent="0.2">
      <c r="A290" s="115" t="s">
        <v>244</v>
      </c>
      <c r="B290" s="102" t="s">
        <v>147</v>
      </c>
      <c r="C290" s="116" t="s">
        <v>442</v>
      </c>
      <c r="D290" s="63">
        <v>100000</v>
      </c>
      <c r="E290" s="63">
        <v>0</v>
      </c>
      <c r="F290" s="114">
        <f t="shared" si="63"/>
        <v>100000</v>
      </c>
    </row>
    <row r="291" spans="1:6" ht="19.149999999999999" customHeight="1" x14ac:dyDescent="0.2">
      <c r="A291" s="107" t="s">
        <v>443</v>
      </c>
      <c r="B291" s="103" t="s">
        <v>147</v>
      </c>
      <c r="C291" s="108" t="s">
        <v>444</v>
      </c>
      <c r="D291" s="109">
        <f>D292+D295+D298+D305+D308</f>
        <v>19465872.34</v>
      </c>
      <c r="E291" s="109">
        <f>E298</f>
        <v>734037.55</v>
      </c>
      <c r="F291" s="114">
        <f t="shared" si="63"/>
        <v>18731834.789999999</v>
      </c>
    </row>
    <row r="292" spans="1:6" ht="78" customHeight="1" x14ac:dyDescent="0.2">
      <c r="A292" s="115" t="s">
        <v>151</v>
      </c>
      <c r="B292" s="102" t="s">
        <v>147</v>
      </c>
      <c r="C292" s="116" t="s">
        <v>445</v>
      </c>
      <c r="D292" s="63">
        <f>D331</f>
        <v>5000</v>
      </c>
      <c r="E292" s="63">
        <f>E331</f>
        <v>0</v>
      </c>
      <c r="F292" s="114">
        <f t="shared" si="63"/>
        <v>5000</v>
      </c>
    </row>
    <row r="293" spans="1:6" ht="40.9" customHeight="1" x14ac:dyDescent="0.2">
      <c r="A293" s="115" t="s">
        <v>161</v>
      </c>
      <c r="B293" s="102" t="s">
        <v>147</v>
      </c>
      <c r="C293" s="116" t="s">
        <v>446</v>
      </c>
      <c r="D293" s="63">
        <f>D294</f>
        <v>5000</v>
      </c>
      <c r="E293" s="63"/>
      <c r="F293" s="114">
        <f t="shared" si="63"/>
        <v>5000</v>
      </c>
    </row>
    <row r="294" spans="1:6" ht="69" customHeight="1" x14ac:dyDescent="0.2">
      <c r="A294" s="115" t="s">
        <v>244</v>
      </c>
      <c r="B294" s="102" t="s">
        <v>147</v>
      </c>
      <c r="C294" s="116" t="s">
        <v>447</v>
      </c>
      <c r="D294" s="63">
        <f>D333</f>
        <v>5000</v>
      </c>
      <c r="E294" s="63">
        <f>E333</f>
        <v>0</v>
      </c>
      <c r="F294" s="114">
        <f t="shared" si="63"/>
        <v>5000</v>
      </c>
    </row>
    <row r="295" spans="1:6" ht="39.6" customHeight="1" x14ac:dyDescent="0.2">
      <c r="A295" s="115" t="s">
        <v>169</v>
      </c>
      <c r="B295" s="102" t="s">
        <v>147</v>
      </c>
      <c r="C295" s="116" t="s">
        <v>448</v>
      </c>
      <c r="D295" s="63">
        <f t="shared" ref="D295:E296" si="65">D334</f>
        <v>694630</v>
      </c>
      <c r="E295" s="63">
        <f>E334</f>
        <v>0</v>
      </c>
      <c r="F295" s="114">
        <f t="shared" si="63"/>
        <v>694630</v>
      </c>
    </row>
    <row r="296" spans="1:6" ht="37.15" customHeight="1" x14ac:dyDescent="0.2">
      <c r="A296" s="115" t="s">
        <v>171</v>
      </c>
      <c r="B296" s="102" t="s">
        <v>147</v>
      </c>
      <c r="C296" s="116" t="s">
        <v>449</v>
      </c>
      <c r="D296" s="63">
        <f t="shared" si="65"/>
        <v>694630</v>
      </c>
      <c r="E296" s="63">
        <f t="shared" si="65"/>
        <v>0</v>
      </c>
      <c r="F296" s="114">
        <f t="shared" si="63"/>
        <v>694630</v>
      </c>
    </row>
    <row r="297" spans="1:6" ht="19.899999999999999" customHeight="1" x14ac:dyDescent="0.2">
      <c r="A297" s="115" t="s">
        <v>175</v>
      </c>
      <c r="B297" s="102" t="s">
        <v>147</v>
      </c>
      <c r="C297" s="116" t="s">
        <v>450</v>
      </c>
      <c r="D297" s="63">
        <f>D336</f>
        <v>694630</v>
      </c>
      <c r="E297" s="63">
        <f>E336</f>
        <v>0</v>
      </c>
      <c r="F297" s="114">
        <f t="shared" si="63"/>
        <v>694630</v>
      </c>
    </row>
    <row r="298" spans="1:6" ht="27.6" customHeight="1" x14ac:dyDescent="0.2">
      <c r="A298" s="115" t="s">
        <v>451</v>
      </c>
      <c r="B298" s="102" t="s">
        <v>147</v>
      </c>
      <c r="C298" s="116" t="s">
        <v>452</v>
      </c>
      <c r="D298" s="63">
        <f>D299+D301+D304</f>
        <v>11069442.34</v>
      </c>
      <c r="E298" s="63">
        <f>E299+E301+E304</f>
        <v>734037.55</v>
      </c>
      <c r="F298" s="114">
        <f t="shared" si="63"/>
        <v>10335404.789999999</v>
      </c>
    </row>
    <row r="299" spans="1:6" ht="29.45" customHeight="1" x14ac:dyDescent="0.2">
      <c r="A299" s="115" t="s">
        <v>453</v>
      </c>
      <c r="B299" s="102" t="s">
        <v>147</v>
      </c>
      <c r="C299" s="116" t="s">
        <v>454</v>
      </c>
      <c r="D299" s="63">
        <f>D313</f>
        <v>8557011.2400000002</v>
      </c>
      <c r="E299" s="63">
        <f>E300</f>
        <v>680121.87</v>
      </c>
      <c r="F299" s="114">
        <f t="shared" si="63"/>
        <v>7876889.3700000001</v>
      </c>
    </row>
    <row r="300" spans="1:6" ht="30.6" customHeight="1" x14ac:dyDescent="0.2">
      <c r="A300" s="115" t="s">
        <v>455</v>
      </c>
      <c r="B300" s="102" t="s">
        <v>147</v>
      </c>
      <c r="C300" s="116" t="s">
        <v>456</v>
      </c>
      <c r="D300" s="63">
        <f>D314</f>
        <v>8557011.2400000002</v>
      </c>
      <c r="E300" s="63">
        <f>E314</f>
        <v>680121.87</v>
      </c>
      <c r="F300" s="114">
        <f t="shared" si="63"/>
        <v>7876889.3700000001</v>
      </c>
    </row>
    <row r="301" spans="1:6" ht="38.450000000000003" customHeight="1" x14ac:dyDescent="0.2">
      <c r="A301" s="115" t="s">
        <v>457</v>
      </c>
      <c r="B301" s="102" t="s">
        <v>147</v>
      </c>
      <c r="C301" s="116" t="s">
        <v>458</v>
      </c>
      <c r="D301" s="63">
        <f>D317+D322</f>
        <v>2404431.1</v>
      </c>
      <c r="E301" s="63">
        <f>E317</f>
        <v>48915.68</v>
      </c>
      <c r="F301" s="114">
        <f t="shared" si="63"/>
        <v>2355515.42</v>
      </c>
    </row>
    <row r="302" spans="1:6" ht="37.15" customHeight="1" x14ac:dyDescent="0.2">
      <c r="A302" s="115" t="s">
        <v>459</v>
      </c>
      <c r="B302" s="102" t="s">
        <v>147</v>
      </c>
      <c r="C302" s="116" t="s">
        <v>460</v>
      </c>
      <c r="D302" s="63">
        <f>D318</f>
        <v>900000</v>
      </c>
      <c r="E302" s="63">
        <f>E318</f>
        <v>48915.68</v>
      </c>
      <c r="F302" s="114">
        <f t="shared" si="63"/>
        <v>851084.32</v>
      </c>
    </row>
    <row r="303" spans="1:6" ht="30" customHeight="1" x14ac:dyDescent="0.2">
      <c r="A303" s="115" t="s">
        <v>461</v>
      </c>
      <c r="B303" s="102" t="s">
        <v>147</v>
      </c>
      <c r="C303" s="116" t="s">
        <v>462</v>
      </c>
      <c r="D303" s="63">
        <f>D319+D323</f>
        <v>1504431.1</v>
      </c>
      <c r="E303" s="63">
        <v>0</v>
      </c>
      <c r="F303" s="114">
        <f t="shared" si="63"/>
        <v>1504431.1</v>
      </c>
    </row>
    <row r="304" spans="1:6" x14ac:dyDescent="0.2">
      <c r="A304" s="115" t="s">
        <v>463</v>
      </c>
      <c r="B304" s="102" t="s">
        <v>147</v>
      </c>
      <c r="C304" s="116" t="s">
        <v>464</v>
      </c>
      <c r="D304" s="63">
        <f>D338</f>
        <v>108000</v>
      </c>
      <c r="E304" s="63">
        <f>E338</f>
        <v>5000</v>
      </c>
      <c r="F304" s="114">
        <f t="shared" si="63"/>
        <v>103000</v>
      </c>
    </row>
    <row r="305" spans="1:6" ht="40.15" customHeight="1" x14ac:dyDescent="0.2">
      <c r="A305" s="115" t="s">
        <v>314</v>
      </c>
      <c r="B305" s="102" t="s">
        <v>147</v>
      </c>
      <c r="C305" s="116" t="s">
        <v>465</v>
      </c>
      <c r="D305" s="63">
        <f t="shared" ref="D305:D306" si="66">D324</f>
        <v>1701700</v>
      </c>
      <c r="E305" s="63">
        <v>0</v>
      </c>
      <c r="F305" s="114">
        <f t="shared" si="63"/>
        <v>1701700</v>
      </c>
    </row>
    <row r="306" spans="1:6" x14ac:dyDescent="0.2">
      <c r="A306" s="115" t="s">
        <v>316</v>
      </c>
      <c r="B306" s="102" t="s">
        <v>147</v>
      </c>
      <c r="C306" s="116" t="s">
        <v>466</v>
      </c>
      <c r="D306" s="63">
        <f t="shared" si="66"/>
        <v>1701700</v>
      </c>
      <c r="E306" s="63">
        <v>0</v>
      </c>
      <c r="F306" s="114">
        <f t="shared" si="63"/>
        <v>1701700</v>
      </c>
    </row>
    <row r="307" spans="1:6" ht="52.15" customHeight="1" x14ac:dyDescent="0.2">
      <c r="A307" s="115" t="s">
        <v>467</v>
      </c>
      <c r="B307" s="102" t="s">
        <v>147</v>
      </c>
      <c r="C307" s="116" t="s">
        <v>468</v>
      </c>
      <c r="D307" s="63">
        <f>D326</f>
        <v>1701700</v>
      </c>
      <c r="E307" s="63">
        <v>0</v>
      </c>
      <c r="F307" s="114">
        <f t="shared" si="63"/>
        <v>1701700</v>
      </c>
    </row>
    <row r="308" spans="1:6" ht="40.9" customHeight="1" x14ac:dyDescent="0.2">
      <c r="A308" s="115" t="s">
        <v>270</v>
      </c>
      <c r="B308" s="102" t="s">
        <v>147</v>
      </c>
      <c r="C308" s="116" t="s">
        <v>469</v>
      </c>
      <c r="D308" s="63">
        <f>D327+D339</f>
        <v>5995100</v>
      </c>
      <c r="E308" s="63">
        <v>0</v>
      </c>
      <c r="F308" s="114">
        <f t="shared" si="63"/>
        <v>5995100</v>
      </c>
    </row>
    <row r="309" spans="1:6" ht="28.9" customHeight="1" x14ac:dyDescent="0.2">
      <c r="A309" s="115" t="s">
        <v>272</v>
      </c>
      <c r="B309" s="102" t="s">
        <v>147</v>
      </c>
      <c r="C309" s="116" t="s">
        <v>470</v>
      </c>
      <c r="D309" s="63">
        <f>D328+D340</f>
        <v>5995100</v>
      </c>
      <c r="E309" s="63">
        <v>0</v>
      </c>
      <c r="F309" s="114">
        <f t="shared" si="63"/>
        <v>5995100</v>
      </c>
    </row>
    <row r="310" spans="1:6" ht="33.6" customHeight="1" x14ac:dyDescent="0.2">
      <c r="A310" s="115" t="s">
        <v>274</v>
      </c>
      <c r="B310" s="102" t="s">
        <v>147</v>
      </c>
      <c r="C310" s="116" t="s">
        <v>471</v>
      </c>
      <c r="D310" s="63">
        <f>D329+D341</f>
        <v>5995100</v>
      </c>
      <c r="E310" s="63">
        <v>0</v>
      </c>
      <c r="F310" s="114">
        <f t="shared" si="63"/>
        <v>5995100</v>
      </c>
    </row>
    <row r="311" spans="1:6" ht="25.15" customHeight="1" x14ac:dyDescent="0.2">
      <c r="A311" s="107" t="s">
        <v>472</v>
      </c>
      <c r="B311" s="103" t="s">
        <v>147</v>
      </c>
      <c r="C311" s="108" t="s">
        <v>473</v>
      </c>
      <c r="D311" s="109">
        <f t="shared" ref="D311:E313" si="67">D312</f>
        <v>8557011.2400000002</v>
      </c>
      <c r="E311" s="109">
        <f t="shared" si="67"/>
        <v>680121.87</v>
      </c>
      <c r="F311" s="114">
        <f t="shared" si="63"/>
        <v>7876889.3700000001</v>
      </c>
    </row>
    <row r="312" spans="1:6" ht="33" customHeight="1" x14ac:dyDescent="0.2">
      <c r="A312" s="115" t="s">
        <v>451</v>
      </c>
      <c r="B312" s="102" t="s">
        <v>147</v>
      </c>
      <c r="C312" s="116" t="s">
        <v>474</v>
      </c>
      <c r="D312" s="63">
        <f t="shared" si="67"/>
        <v>8557011.2400000002</v>
      </c>
      <c r="E312" s="63">
        <f t="shared" si="67"/>
        <v>680121.87</v>
      </c>
      <c r="F312" s="114">
        <f t="shared" si="63"/>
        <v>7876889.3700000001</v>
      </c>
    </row>
    <row r="313" spans="1:6" ht="32.450000000000003" customHeight="1" x14ac:dyDescent="0.2">
      <c r="A313" s="115" t="s">
        <v>453</v>
      </c>
      <c r="B313" s="102" t="s">
        <v>147</v>
      </c>
      <c r="C313" s="116" t="s">
        <v>475</v>
      </c>
      <c r="D313" s="63">
        <f t="shared" si="67"/>
        <v>8557011.2400000002</v>
      </c>
      <c r="E313" s="63">
        <f t="shared" si="67"/>
        <v>680121.87</v>
      </c>
      <c r="F313" s="114">
        <f t="shared" si="63"/>
        <v>7876889.3700000001</v>
      </c>
    </row>
    <row r="314" spans="1:6" ht="33" customHeight="1" x14ac:dyDescent="0.2">
      <c r="A314" s="115" t="s">
        <v>455</v>
      </c>
      <c r="B314" s="102" t="s">
        <v>147</v>
      </c>
      <c r="C314" s="116" t="s">
        <v>476</v>
      </c>
      <c r="D314" s="63">
        <v>8557011.2400000002</v>
      </c>
      <c r="E314" s="63">
        <v>680121.87</v>
      </c>
      <c r="F314" s="114">
        <f t="shared" si="63"/>
        <v>7876889.3700000001</v>
      </c>
    </row>
    <row r="315" spans="1:6" ht="25.15" customHeight="1" x14ac:dyDescent="0.2">
      <c r="A315" s="107" t="s">
        <v>477</v>
      </c>
      <c r="B315" s="103" t="s">
        <v>147</v>
      </c>
      <c r="C315" s="108" t="s">
        <v>478</v>
      </c>
      <c r="D315" s="109">
        <f>D316</f>
        <v>1734498</v>
      </c>
      <c r="E315" s="109">
        <f>E316</f>
        <v>48915.68</v>
      </c>
      <c r="F315" s="114">
        <f t="shared" si="63"/>
        <v>1685582.32</v>
      </c>
    </row>
    <row r="316" spans="1:6" ht="28.15" customHeight="1" x14ac:dyDescent="0.2">
      <c r="A316" s="115" t="s">
        <v>451</v>
      </c>
      <c r="B316" s="102" t="s">
        <v>147</v>
      </c>
      <c r="C316" s="116" t="s">
        <v>479</v>
      </c>
      <c r="D316" s="63">
        <f>D317</f>
        <v>1734498</v>
      </c>
      <c r="E316" s="63">
        <f>E317</f>
        <v>48915.68</v>
      </c>
      <c r="F316" s="114">
        <f t="shared" si="63"/>
        <v>1685582.32</v>
      </c>
    </row>
    <row r="317" spans="1:6" ht="33.6" customHeight="1" x14ac:dyDescent="0.2">
      <c r="A317" s="115" t="s">
        <v>457</v>
      </c>
      <c r="B317" s="102" t="s">
        <v>147</v>
      </c>
      <c r="C317" s="116" t="s">
        <v>480</v>
      </c>
      <c r="D317" s="63">
        <f>D318+D319</f>
        <v>1734498</v>
      </c>
      <c r="E317" s="63">
        <f>E318</f>
        <v>48915.68</v>
      </c>
      <c r="F317" s="114">
        <f t="shared" si="63"/>
        <v>1685582.32</v>
      </c>
    </row>
    <row r="318" spans="1:6" ht="33" customHeight="1" x14ac:dyDescent="0.2">
      <c r="A318" s="115" t="s">
        <v>459</v>
      </c>
      <c r="B318" s="102" t="s">
        <v>147</v>
      </c>
      <c r="C318" s="116" t="s">
        <v>481</v>
      </c>
      <c r="D318" s="63">
        <v>900000</v>
      </c>
      <c r="E318" s="63">
        <v>48915.68</v>
      </c>
      <c r="F318" s="114">
        <f t="shared" si="63"/>
        <v>851084.32</v>
      </c>
    </row>
    <row r="319" spans="1:6" ht="25.15" customHeight="1" x14ac:dyDescent="0.2">
      <c r="A319" s="115" t="s">
        <v>461</v>
      </c>
      <c r="B319" s="102" t="s">
        <v>147</v>
      </c>
      <c r="C319" s="116" t="s">
        <v>482</v>
      </c>
      <c r="D319" s="63">
        <v>834498</v>
      </c>
      <c r="E319" s="63">
        <v>0</v>
      </c>
      <c r="F319" s="114">
        <f t="shared" si="63"/>
        <v>834498</v>
      </c>
    </row>
    <row r="320" spans="1:6" x14ac:dyDescent="0.2">
      <c r="A320" s="107" t="s">
        <v>483</v>
      </c>
      <c r="B320" s="103" t="s">
        <v>147</v>
      </c>
      <c r="C320" s="108" t="s">
        <v>484</v>
      </c>
      <c r="D320" s="109">
        <f>D321+D324+D327</f>
        <v>8336733.0999999996</v>
      </c>
      <c r="E320" s="109">
        <f t="shared" ref="E320" si="68">E321+E324+E327</f>
        <v>0</v>
      </c>
      <c r="F320" s="114">
        <f t="shared" si="63"/>
        <v>8336733.0999999996</v>
      </c>
    </row>
    <row r="321" spans="1:6" ht="24" customHeight="1" x14ac:dyDescent="0.2">
      <c r="A321" s="120" t="s">
        <v>451</v>
      </c>
      <c r="B321" s="104" t="s">
        <v>147</v>
      </c>
      <c r="C321" s="119" t="s">
        <v>608</v>
      </c>
      <c r="D321" s="109">
        <f>D322</f>
        <v>669933.1</v>
      </c>
      <c r="E321" s="109">
        <v>0</v>
      </c>
      <c r="F321" s="114">
        <f t="shared" si="63"/>
        <v>669933.1</v>
      </c>
    </row>
    <row r="322" spans="1:6" ht="38.450000000000003" customHeight="1" x14ac:dyDescent="0.2">
      <c r="A322" s="120" t="s">
        <v>457</v>
      </c>
      <c r="B322" s="104" t="s">
        <v>147</v>
      </c>
      <c r="C322" s="119" t="s">
        <v>609</v>
      </c>
      <c r="D322" s="109">
        <f>D323</f>
        <v>669933.1</v>
      </c>
      <c r="E322" s="109">
        <v>0</v>
      </c>
      <c r="F322" s="114">
        <f t="shared" si="63"/>
        <v>669933.1</v>
      </c>
    </row>
    <row r="323" spans="1:6" ht="25.9" customHeight="1" x14ac:dyDescent="0.2">
      <c r="A323" s="120" t="s">
        <v>461</v>
      </c>
      <c r="B323" s="104" t="s">
        <v>147</v>
      </c>
      <c r="C323" s="119" t="s">
        <v>610</v>
      </c>
      <c r="D323" s="114">
        <v>669933.1</v>
      </c>
      <c r="E323" s="109">
        <v>0</v>
      </c>
      <c r="F323" s="114">
        <f t="shared" si="63"/>
        <v>669933.1</v>
      </c>
    </row>
    <row r="324" spans="1:6" ht="34.9" customHeight="1" x14ac:dyDescent="0.2">
      <c r="A324" s="115" t="s">
        <v>314</v>
      </c>
      <c r="B324" s="102" t="s">
        <v>147</v>
      </c>
      <c r="C324" s="116" t="s">
        <v>485</v>
      </c>
      <c r="D324" s="63">
        <f>D325</f>
        <v>1701700</v>
      </c>
      <c r="E324" s="63">
        <v>0</v>
      </c>
      <c r="F324" s="114">
        <f t="shared" si="63"/>
        <v>1701700</v>
      </c>
    </row>
    <row r="325" spans="1:6" ht="21" customHeight="1" x14ac:dyDescent="0.2">
      <c r="A325" s="115" t="s">
        <v>316</v>
      </c>
      <c r="B325" s="102" t="s">
        <v>147</v>
      </c>
      <c r="C325" s="116" t="s">
        <v>486</v>
      </c>
      <c r="D325" s="63">
        <f>D326</f>
        <v>1701700</v>
      </c>
      <c r="E325" s="63">
        <v>0</v>
      </c>
      <c r="F325" s="114">
        <f t="shared" si="63"/>
        <v>1701700</v>
      </c>
    </row>
    <row r="326" spans="1:6" ht="47.45" customHeight="1" x14ac:dyDescent="0.2">
      <c r="A326" s="115" t="s">
        <v>467</v>
      </c>
      <c r="B326" s="102" t="s">
        <v>147</v>
      </c>
      <c r="C326" s="116" t="s">
        <v>487</v>
      </c>
      <c r="D326" s="63">
        <v>1701700</v>
      </c>
      <c r="E326" s="63">
        <v>0</v>
      </c>
      <c r="F326" s="114">
        <f t="shared" si="63"/>
        <v>1701700</v>
      </c>
    </row>
    <row r="327" spans="1:6" ht="40.9" customHeight="1" x14ac:dyDescent="0.2">
      <c r="A327" s="115" t="s">
        <v>270</v>
      </c>
      <c r="B327" s="102" t="s">
        <v>147</v>
      </c>
      <c r="C327" s="116" t="s">
        <v>488</v>
      </c>
      <c r="D327" s="63">
        <f>D328</f>
        <v>5965100</v>
      </c>
      <c r="E327" s="63">
        <v>0</v>
      </c>
      <c r="F327" s="114">
        <f t="shared" si="63"/>
        <v>5965100</v>
      </c>
    </row>
    <row r="328" spans="1:6" ht="22.15" customHeight="1" x14ac:dyDescent="0.2">
      <c r="A328" s="115" t="s">
        <v>272</v>
      </c>
      <c r="B328" s="102" t="s">
        <v>147</v>
      </c>
      <c r="C328" s="116" t="s">
        <v>489</v>
      </c>
      <c r="D328" s="63">
        <f>D329</f>
        <v>5965100</v>
      </c>
      <c r="E328" s="63">
        <v>0</v>
      </c>
      <c r="F328" s="114">
        <f t="shared" si="63"/>
        <v>5965100</v>
      </c>
    </row>
    <row r="329" spans="1:6" ht="29.45" customHeight="1" x14ac:dyDescent="0.2">
      <c r="A329" s="115" t="s">
        <v>274</v>
      </c>
      <c r="B329" s="102" t="s">
        <v>147</v>
      </c>
      <c r="C329" s="116" t="s">
        <v>490</v>
      </c>
      <c r="D329" s="63">
        <v>5965100</v>
      </c>
      <c r="E329" s="63">
        <v>0</v>
      </c>
      <c r="F329" s="114">
        <f t="shared" si="63"/>
        <v>5965100</v>
      </c>
    </row>
    <row r="330" spans="1:6" ht="33" customHeight="1" x14ac:dyDescent="0.2">
      <c r="A330" s="107" t="s">
        <v>491</v>
      </c>
      <c r="B330" s="103" t="s">
        <v>147</v>
      </c>
      <c r="C330" s="108" t="s">
        <v>492</v>
      </c>
      <c r="D330" s="109">
        <f>D331+D337+D334+D339</f>
        <v>837630</v>
      </c>
      <c r="E330" s="109">
        <f>E331+E337+E334+E339</f>
        <v>5000</v>
      </c>
      <c r="F330" s="114">
        <f t="shared" si="63"/>
        <v>832630</v>
      </c>
    </row>
    <row r="331" spans="1:6" ht="70.900000000000006" customHeight="1" x14ac:dyDescent="0.2">
      <c r="A331" s="115" t="s">
        <v>151</v>
      </c>
      <c r="B331" s="102" t="s">
        <v>147</v>
      </c>
      <c r="C331" s="116" t="s">
        <v>493</v>
      </c>
      <c r="D331" s="63">
        <v>5000</v>
      </c>
      <c r="E331" s="63">
        <f t="shared" ref="E331:E333" si="69">E332</f>
        <v>0</v>
      </c>
      <c r="F331" s="114">
        <f t="shared" si="63"/>
        <v>5000</v>
      </c>
    </row>
    <row r="332" spans="1:6" ht="34.9" customHeight="1" x14ac:dyDescent="0.2">
      <c r="A332" s="115" t="s">
        <v>161</v>
      </c>
      <c r="B332" s="102" t="s">
        <v>147</v>
      </c>
      <c r="C332" s="116" t="s">
        <v>494</v>
      </c>
      <c r="D332" s="63">
        <v>5000</v>
      </c>
      <c r="E332" s="63">
        <f t="shared" si="69"/>
        <v>0</v>
      </c>
      <c r="F332" s="114">
        <f t="shared" si="63"/>
        <v>5000</v>
      </c>
    </row>
    <row r="333" spans="1:6" ht="69.599999999999994" customHeight="1" x14ac:dyDescent="0.2">
      <c r="A333" s="115" t="s">
        <v>244</v>
      </c>
      <c r="B333" s="102" t="s">
        <v>147</v>
      </c>
      <c r="C333" s="116" t="s">
        <v>495</v>
      </c>
      <c r="D333" s="63">
        <v>5000</v>
      </c>
      <c r="E333" s="63">
        <f t="shared" si="69"/>
        <v>0</v>
      </c>
      <c r="F333" s="114">
        <f t="shared" si="63"/>
        <v>5000</v>
      </c>
    </row>
    <row r="334" spans="1:6" ht="39" customHeight="1" x14ac:dyDescent="0.2">
      <c r="A334" s="115" t="s">
        <v>169</v>
      </c>
      <c r="B334" s="102" t="s">
        <v>147</v>
      </c>
      <c r="C334" s="116" t="s">
        <v>496</v>
      </c>
      <c r="D334" s="63">
        <f>D335</f>
        <v>694630</v>
      </c>
      <c r="E334" s="63">
        <f t="shared" ref="E334" si="70">E335</f>
        <v>0</v>
      </c>
      <c r="F334" s="114">
        <f t="shared" si="63"/>
        <v>694630</v>
      </c>
    </row>
    <row r="335" spans="1:6" ht="36.6" customHeight="1" x14ac:dyDescent="0.2">
      <c r="A335" s="115" t="s">
        <v>171</v>
      </c>
      <c r="B335" s="102" t="s">
        <v>147</v>
      </c>
      <c r="C335" s="116" t="s">
        <v>497</v>
      </c>
      <c r="D335" s="63">
        <f>D336</f>
        <v>694630</v>
      </c>
      <c r="E335" s="63">
        <f t="shared" ref="E335" si="71">E336</f>
        <v>0</v>
      </c>
      <c r="F335" s="114">
        <f t="shared" si="63"/>
        <v>694630</v>
      </c>
    </row>
    <row r="336" spans="1:6" ht="17.45" customHeight="1" x14ac:dyDescent="0.2">
      <c r="A336" s="115" t="s">
        <v>175</v>
      </c>
      <c r="B336" s="102" t="s">
        <v>147</v>
      </c>
      <c r="C336" s="116" t="s">
        <v>498</v>
      </c>
      <c r="D336" s="63">
        <v>694630</v>
      </c>
      <c r="E336" s="63">
        <v>0</v>
      </c>
      <c r="F336" s="114">
        <f t="shared" si="63"/>
        <v>694630</v>
      </c>
    </row>
    <row r="337" spans="1:6" ht="28.15" customHeight="1" x14ac:dyDescent="0.2">
      <c r="A337" s="115" t="s">
        <v>451</v>
      </c>
      <c r="B337" s="102" t="s">
        <v>147</v>
      </c>
      <c r="C337" s="116" t="s">
        <v>499</v>
      </c>
      <c r="D337" s="63">
        <f>D338</f>
        <v>108000</v>
      </c>
      <c r="E337" s="63">
        <f>E338</f>
        <v>5000</v>
      </c>
      <c r="F337" s="114">
        <f t="shared" si="63"/>
        <v>103000</v>
      </c>
    </row>
    <row r="338" spans="1:6" ht="16.899999999999999" customHeight="1" x14ac:dyDescent="0.2">
      <c r="A338" s="115" t="s">
        <v>463</v>
      </c>
      <c r="B338" s="102" t="s">
        <v>147</v>
      </c>
      <c r="C338" s="116" t="s">
        <v>500</v>
      </c>
      <c r="D338" s="63">
        <v>108000</v>
      </c>
      <c r="E338" s="63">
        <v>5000</v>
      </c>
      <c r="F338" s="114">
        <f t="shared" si="63"/>
        <v>103000</v>
      </c>
    </row>
    <row r="339" spans="1:6" ht="37.9" customHeight="1" x14ac:dyDescent="0.2">
      <c r="A339" s="115" t="s">
        <v>270</v>
      </c>
      <c r="B339" s="102" t="s">
        <v>147</v>
      </c>
      <c r="C339" s="116" t="s">
        <v>501</v>
      </c>
      <c r="D339" s="63">
        <f>D340</f>
        <v>30000</v>
      </c>
      <c r="E339" s="63">
        <v>0</v>
      </c>
      <c r="F339" s="114">
        <f t="shared" si="63"/>
        <v>30000</v>
      </c>
    </row>
    <row r="340" spans="1:6" ht="18.600000000000001" customHeight="1" x14ac:dyDescent="0.2">
      <c r="A340" s="115" t="s">
        <v>272</v>
      </c>
      <c r="B340" s="102" t="s">
        <v>147</v>
      </c>
      <c r="C340" s="116" t="s">
        <v>502</v>
      </c>
      <c r="D340" s="63">
        <f>D341</f>
        <v>30000</v>
      </c>
      <c r="E340" s="63">
        <v>0</v>
      </c>
      <c r="F340" s="114">
        <f t="shared" si="63"/>
        <v>30000</v>
      </c>
    </row>
    <row r="341" spans="1:6" ht="27" customHeight="1" x14ac:dyDescent="0.2">
      <c r="A341" s="115" t="s">
        <v>274</v>
      </c>
      <c r="B341" s="102" t="s">
        <v>147</v>
      </c>
      <c r="C341" s="116" t="s">
        <v>503</v>
      </c>
      <c r="D341" s="63">
        <v>30000</v>
      </c>
      <c r="E341" s="63">
        <v>0</v>
      </c>
      <c r="F341" s="114">
        <f t="shared" si="63"/>
        <v>30000</v>
      </c>
    </row>
    <row r="342" spans="1:6" x14ac:dyDescent="0.2">
      <c r="A342" s="107" t="s">
        <v>504</v>
      </c>
      <c r="B342" s="103" t="s">
        <v>147</v>
      </c>
      <c r="C342" s="108" t="s">
        <v>505</v>
      </c>
      <c r="D342" s="109">
        <f>D350+D354</f>
        <v>780000</v>
      </c>
      <c r="E342" s="109">
        <f t="shared" ref="E342" si="72">E350+E354</f>
        <v>262132.53000000003</v>
      </c>
      <c r="F342" s="114">
        <f t="shared" ref="F342:F367" si="73">D342-E342</f>
        <v>517867.47</v>
      </c>
    </row>
    <row r="343" spans="1:6" ht="72.599999999999994" customHeight="1" x14ac:dyDescent="0.2">
      <c r="A343" s="115" t="s">
        <v>151</v>
      </c>
      <c r="B343" s="102" t="s">
        <v>147</v>
      </c>
      <c r="C343" s="116" t="s">
        <v>506</v>
      </c>
      <c r="D343" s="63">
        <f>D355</f>
        <v>500000</v>
      </c>
      <c r="E343" s="63">
        <f>E355</f>
        <v>187251.20000000001</v>
      </c>
      <c r="F343" s="114">
        <f t="shared" si="73"/>
        <v>312748.79999999999</v>
      </c>
    </row>
    <row r="344" spans="1:6" ht="35.450000000000003" customHeight="1" x14ac:dyDescent="0.2">
      <c r="A344" s="115" t="s">
        <v>161</v>
      </c>
      <c r="B344" s="102" t="s">
        <v>147</v>
      </c>
      <c r="C344" s="116" t="s">
        <v>507</v>
      </c>
      <c r="D344" s="63">
        <f>D356</f>
        <v>500000</v>
      </c>
      <c r="E344" s="63">
        <f>E356</f>
        <v>187251.20000000001</v>
      </c>
      <c r="F344" s="114">
        <f t="shared" si="73"/>
        <v>312748.79999999999</v>
      </c>
    </row>
    <row r="345" spans="1:6" ht="46.15" customHeight="1" x14ac:dyDescent="0.2">
      <c r="A345" s="115" t="s">
        <v>165</v>
      </c>
      <c r="B345" s="102" t="s">
        <v>147</v>
      </c>
      <c r="C345" s="116" t="s">
        <v>508</v>
      </c>
      <c r="D345" s="63">
        <f>D357</f>
        <v>10000</v>
      </c>
      <c r="E345" s="63">
        <v>0</v>
      </c>
      <c r="F345" s="114">
        <f t="shared" si="73"/>
        <v>10000</v>
      </c>
    </row>
    <row r="346" spans="1:6" ht="67.150000000000006" customHeight="1" x14ac:dyDescent="0.2">
      <c r="A346" s="115" t="s">
        <v>244</v>
      </c>
      <c r="B346" s="102" t="s">
        <v>147</v>
      </c>
      <c r="C346" s="116" t="s">
        <v>509</v>
      </c>
      <c r="D346" s="63">
        <f>D358</f>
        <v>490000</v>
      </c>
      <c r="E346" s="63">
        <f t="shared" ref="E346" si="74">E358</f>
        <v>187251.20000000001</v>
      </c>
      <c r="F346" s="114">
        <f t="shared" si="73"/>
        <v>302748.79999999999</v>
      </c>
    </row>
    <row r="347" spans="1:6" ht="40.9" customHeight="1" x14ac:dyDescent="0.2">
      <c r="A347" s="115" t="s">
        <v>169</v>
      </c>
      <c r="B347" s="102" t="s">
        <v>147</v>
      </c>
      <c r="C347" s="116" t="s">
        <v>510</v>
      </c>
      <c r="D347" s="63">
        <f>D351+D359</f>
        <v>280000</v>
      </c>
      <c r="E347" s="63">
        <f t="shared" ref="E347" si="75">E351+E359</f>
        <v>74881.33</v>
      </c>
      <c r="F347" s="114">
        <f t="shared" si="73"/>
        <v>205118.66999999998</v>
      </c>
    </row>
    <row r="348" spans="1:6" ht="40.9" customHeight="1" x14ac:dyDescent="0.2">
      <c r="A348" s="115" t="s">
        <v>171</v>
      </c>
      <c r="B348" s="102" t="s">
        <v>147</v>
      </c>
      <c r="C348" s="116" t="s">
        <v>511</v>
      </c>
      <c r="D348" s="63">
        <f>D352+D360</f>
        <v>280000</v>
      </c>
      <c r="E348" s="63">
        <f t="shared" ref="E348" si="76">E352+E360</f>
        <v>74881.33</v>
      </c>
      <c r="F348" s="114">
        <f t="shared" si="73"/>
        <v>205118.66999999998</v>
      </c>
    </row>
    <row r="349" spans="1:6" ht="18.600000000000001" customHeight="1" x14ac:dyDescent="0.2">
      <c r="A349" s="115" t="s">
        <v>175</v>
      </c>
      <c r="B349" s="102" t="s">
        <v>147</v>
      </c>
      <c r="C349" s="116" t="s">
        <v>512</v>
      </c>
      <c r="D349" s="63">
        <f>D361</f>
        <v>10000</v>
      </c>
      <c r="E349" s="63">
        <f t="shared" ref="E349" si="77">E361</f>
        <v>2700</v>
      </c>
      <c r="F349" s="114">
        <f t="shared" si="73"/>
        <v>7300</v>
      </c>
    </row>
    <row r="350" spans="1:6" x14ac:dyDescent="0.2">
      <c r="A350" s="107" t="s">
        <v>513</v>
      </c>
      <c r="B350" s="103" t="s">
        <v>147</v>
      </c>
      <c r="C350" s="108" t="s">
        <v>514</v>
      </c>
      <c r="D350" s="109">
        <f>D351</f>
        <v>270000</v>
      </c>
      <c r="E350" s="109">
        <f>E351</f>
        <v>72181.33</v>
      </c>
      <c r="F350" s="114">
        <f t="shared" si="73"/>
        <v>197818.66999999998</v>
      </c>
    </row>
    <row r="351" spans="1:6" ht="37.5" customHeight="1" x14ac:dyDescent="0.2">
      <c r="A351" s="115" t="s">
        <v>169</v>
      </c>
      <c r="B351" s="102" t="s">
        <v>147</v>
      </c>
      <c r="C351" s="116" t="s">
        <v>515</v>
      </c>
      <c r="D351" s="63">
        <v>270000</v>
      </c>
      <c r="E351" s="63">
        <f>E352</f>
        <v>72181.33</v>
      </c>
      <c r="F351" s="114">
        <f t="shared" si="73"/>
        <v>197818.66999999998</v>
      </c>
    </row>
    <row r="352" spans="1:6" ht="38.25" customHeight="1" x14ac:dyDescent="0.2">
      <c r="A352" s="115" t="s">
        <v>171</v>
      </c>
      <c r="B352" s="102" t="s">
        <v>147</v>
      </c>
      <c r="C352" s="116" t="s">
        <v>516</v>
      </c>
      <c r="D352" s="63">
        <v>270000</v>
      </c>
      <c r="E352" s="63">
        <f>E353</f>
        <v>72181.33</v>
      </c>
      <c r="F352" s="114">
        <f t="shared" si="73"/>
        <v>197818.66999999998</v>
      </c>
    </row>
    <row r="353" spans="1:6" x14ac:dyDescent="0.2">
      <c r="A353" s="115" t="s">
        <v>175</v>
      </c>
      <c r="B353" s="102" t="s">
        <v>147</v>
      </c>
      <c r="C353" s="116" t="s">
        <v>517</v>
      </c>
      <c r="D353" s="63">
        <v>270000</v>
      </c>
      <c r="E353" s="63">
        <v>72181.33</v>
      </c>
      <c r="F353" s="114">
        <f t="shared" si="73"/>
        <v>197818.66999999998</v>
      </c>
    </row>
    <row r="354" spans="1:6" ht="29.45" customHeight="1" x14ac:dyDescent="0.2">
      <c r="A354" s="107" t="s">
        <v>518</v>
      </c>
      <c r="B354" s="103" t="s">
        <v>147</v>
      </c>
      <c r="C354" s="108" t="s">
        <v>519</v>
      </c>
      <c r="D354" s="109">
        <f>D355+D359</f>
        <v>510000</v>
      </c>
      <c r="E354" s="109">
        <f t="shared" ref="E354" si="78">E355+E359</f>
        <v>189951.2</v>
      </c>
      <c r="F354" s="114">
        <f t="shared" si="73"/>
        <v>320048.8</v>
      </c>
    </row>
    <row r="355" spans="1:6" ht="73.900000000000006" customHeight="1" x14ac:dyDescent="0.2">
      <c r="A355" s="120" t="s">
        <v>151</v>
      </c>
      <c r="B355" s="104" t="s">
        <v>147</v>
      </c>
      <c r="C355" s="116" t="s">
        <v>520</v>
      </c>
      <c r="D355" s="114">
        <f>D356</f>
        <v>500000</v>
      </c>
      <c r="E355" s="114">
        <f>E356</f>
        <v>187251.20000000001</v>
      </c>
      <c r="F355" s="114">
        <f t="shared" si="73"/>
        <v>312748.79999999999</v>
      </c>
    </row>
    <row r="356" spans="1:6" ht="44.45" customHeight="1" x14ac:dyDescent="0.2">
      <c r="A356" s="120" t="s">
        <v>161</v>
      </c>
      <c r="B356" s="104" t="s">
        <v>147</v>
      </c>
      <c r="C356" s="116" t="s">
        <v>605</v>
      </c>
      <c r="D356" s="114">
        <f>D357+D358</f>
        <v>500000</v>
      </c>
      <c r="E356" s="114">
        <f>E358</f>
        <v>187251.20000000001</v>
      </c>
      <c r="F356" s="114">
        <f t="shared" si="73"/>
        <v>312748.79999999999</v>
      </c>
    </row>
    <row r="357" spans="1:6" ht="76.900000000000006" customHeight="1" x14ac:dyDescent="0.2">
      <c r="A357" s="120" t="s">
        <v>244</v>
      </c>
      <c r="B357" s="104" t="s">
        <v>147</v>
      </c>
      <c r="C357" s="116" t="s">
        <v>607</v>
      </c>
      <c r="D357" s="114">
        <v>10000</v>
      </c>
      <c r="E357" s="114">
        <v>0</v>
      </c>
      <c r="F357" s="114">
        <f t="shared" si="73"/>
        <v>10000</v>
      </c>
    </row>
    <row r="358" spans="1:6" ht="73.900000000000006" customHeight="1" x14ac:dyDescent="0.2">
      <c r="A358" s="120" t="s">
        <v>244</v>
      </c>
      <c r="B358" s="104" t="s">
        <v>147</v>
      </c>
      <c r="C358" s="116" t="s">
        <v>606</v>
      </c>
      <c r="D358" s="114">
        <v>490000</v>
      </c>
      <c r="E358" s="114">
        <v>187251.20000000001</v>
      </c>
      <c r="F358" s="114">
        <f t="shared" si="73"/>
        <v>302748.79999999999</v>
      </c>
    </row>
    <row r="359" spans="1:6" ht="41.45" customHeight="1" x14ac:dyDescent="0.2">
      <c r="A359" s="115" t="s">
        <v>169</v>
      </c>
      <c r="B359" s="102" t="s">
        <v>147</v>
      </c>
      <c r="C359" s="116" t="s">
        <v>604</v>
      </c>
      <c r="D359" s="63">
        <f>D360</f>
        <v>10000</v>
      </c>
      <c r="E359" s="63">
        <f>E360</f>
        <v>2700</v>
      </c>
      <c r="F359" s="114">
        <f t="shared" si="73"/>
        <v>7300</v>
      </c>
    </row>
    <row r="360" spans="1:6" ht="37.9" customHeight="1" x14ac:dyDescent="0.2">
      <c r="A360" s="115" t="s">
        <v>171</v>
      </c>
      <c r="B360" s="102" t="s">
        <v>147</v>
      </c>
      <c r="C360" s="116" t="s">
        <v>603</v>
      </c>
      <c r="D360" s="63">
        <f>D361</f>
        <v>10000</v>
      </c>
      <c r="E360" s="63">
        <f>E361</f>
        <v>2700</v>
      </c>
      <c r="F360" s="114">
        <f t="shared" si="73"/>
        <v>7300</v>
      </c>
    </row>
    <row r="361" spans="1:6" ht="19.149999999999999" customHeight="1" x14ac:dyDescent="0.2">
      <c r="A361" s="115" t="s">
        <v>175</v>
      </c>
      <c r="B361" s="102" t="s">
        <v>147</v>
      </c>
      <c r="C361" s="116" t="s">
        <v>602</v>
      </c>
      <c r="D361" s="63">
        <v>10000</v>
      </c>
      <c r="E361" s="63">
        <v>2700</v>
      </c>
      <c r="F361" s="114">
        <f t="shared" si="73"/>
        <v>7300</v>
      </c>
    </row>
    <row r="362" spans="1:6" ht="27" customHeight="1" x14ac:dyDescent="0.2">
      <c r="A362" s="107" t="s">
        <v>521</v>
      </c>
      <c r="B362" s="103" t="s">
        <v>147</v>
      </c>
      <c r="C362" s="108" t="s">
        <v>522</v>
      </c>
      <c r="D362" s="71">
        <f t="shared" ref="D362:D363" si="79">D363</f>
        <v>5100700</v>
      </c>
      <c r="E362" s="71">
        <f t="shared" ref="E362:E363" si="80">E363</f>
        <v>536441.12</v>
      </c>
      <c r="F362" s="114">
        <f t="shared" si="73"/>
        <v>4564258.88</v>
      </c>
    </row>
    <row r="363" spans="1:6" ht="25.15" customHeight="1" x14ac:dyDescent="0.2">
      <c r="A363" s="115" t="s">
        <v>523</v>
      </c>
      <c r="B363" s="102" t="s">
        <v>147</v>
      </c>
      <c r="C363" s="116" t="s">
        <v>524</v>
      </c>
      <c r="D363" s="63">
        <f t="shared" si="79"/>
        <v>5100700</v>
      </c>
      <c r="E363" s="63">
        <f t="shared" si="80"/>
        <v>536441.12</v>
      </c>
      <c r="F363" s="114">
        <f t="shared" si="73"/>
        <v>4564258.88</v>
      </c>
    </row>
    <row r="364" spans="1:6" ht="16.149999999999999" customHeight="1" x14ac:dyDescent="0.2">
      <c r="A364" s="115" t="s">
        <v>525</v>
      </c>
      <c r="B364" s="102" t="s">
        <v>147</v>
      </c>
      <c r="C364" s="116" t="s">
        <v>526</v>
      </c>
      <c r="D364" s="63">
        <f>D365</f>
        <v>5100700</v>
      </c>
      <c r="E364" s="63">
        <f t="shared" ref="E364" si="81">E365</f>
        <v>536441.12</v>
      </c>
      <c r="F364" s="114">
        <f t="shared" si="73"/>
        <v>4564258.88</v>
      </c>
    </row>
    <row r="365" spans="1:6" ht="27" customHeight="1" x14ac:dyDescent="0.2">
      <c r="A365" s="107" t="s">
        <v>527</v>
      </c>
      <c r="B365" s="103" t="s">
        <v>147</v>
      </c>
      <c r="C365" s="108" t="s">
        <v>528</v>
      </c>
      <c r="D365" s="109">
        <f>D366</f>
        <v>5100700</v>
      </c>
      <c r="E365" s="109">
        <f t="shared" ref="E365" si="82">E366</f>
        <v>536441.12</v>
      </c>
      <c r="F365" s="114">
        <f t="shared" si="73"/>
        <v>4564258.88</v>
      </c>
    </row>
    <row r="366" spans="1:6" ht="30" customHeight="1" x14ac:dyDescent="0.2">
      <c r="A366" s="115" t="s">
        <v>523</v>
      </c>
      <c r="B366" s="102" t="s">
        <v>147</v>
      </c>
      <c r="C366" s="116" t="s">
        <v>529</v>
      </c>
      <c r="D366" s="63">
        <f>D367</f>
        <v>5100700</v>
      </c>
      <c r="E366" s="63">
        <f>E367</f>
        <v>536441.12</v>
      </c>
      <c r="F366" s="114">
        <f t="shared" si="73"/>
        <v>4564258.88</v>
      </c>
    </row>
    <row r="367" spans="1:6" ht="19.149999999999999" customHeight="1" x14ac:dyDescent="0.2">
      <c r="A367" s="115" t="s">
        <v>525</v>
      </c>
      <c r="B367" s="102" t="s">
        <v>147</v>
      </c>
      <c r="C367" s="116" t="s">
        <v>530</v>
      </c>
      <c r="D367" s="190">
        <v>5100700</v>
      </c>
      <c r="E367" s="190">
        <v>536441.12</v>
      </c>
      <c r="F367" s="114">
        <f t="shared" si="73"/>
        <v>4564258.88</v>
      </c>
    </row>
    <row r="368" spans="1:6" ht="25.9" customHeight="1" x14ac:dyDescent="0.2">
      <c r="A368" s="115" t="s">
        <v>531</v>
      </c>
      <c r="B368" s="102" t="s">
        <v>532</v>
      </c>
      <c r="C368" s="116" t="s">
        <v>148</v>
      </c>
      <c r="D368" s="63">
        <f>'Доходы+'!D20-'Расходы+'!D13</f>
        <v>-25118914.829999924</v>
      </c>
      <c r="E368" s="63">
        <f>'Доходы+'!E20-'Расходы+'!E13</f>
        <v>-3983919.3399999887</v>
      </c>
      <c r="F368" s="63" t="s">
        <v>533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">
    <cfRule type="cellIs" priority="1" stopIfTrue="1" operator="equal">
      <formula>0</formula>
    </cfRule>
  </conditionalFormatting>
  <pageMargins left="0.78740157480314965" right="0.78740157480314965" top="0.74803149606299213" bottom="0.74803149606299213" header="0.31496062992125984" footer="0.31496062992125984"/>
  <pageSetup paperSize="9" scale="76" fitToHeight="0" orientation="portrait" r:id="rId1"/>
  <headerFooter alignWithMargins="0"/>
  <rowBreaks count="1" manualBreakCount="1">
    <brk id="34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showGridLines="0" zoomScale="130" zoomScaleNormal="130" workbookViewId="0">
      <selection activeCell="A20" sqref="A20"/>
    </sheetView>
  </sheetViews>
  <sheetFormatPr defaultColWidth="9.140625" defaultRowHeight="12.75" customHeight="1" x14ac:dyDescent="0.2"/>
  <cols>
    <col min="1" max="1" width="42.28515625" style="49" customWidth="1"/>
    <col min="2" max="2" width="5.5703125" style="49" customWidth="1"/>
    <col min="3" max="3" width="40.7109375" style="49" customWidth="1"/>
    <col min="4" max="6" width="18.7109375" style="49" customWidth="1"/>
    <col min="7" max="7" width="7.28515625" style="49" customWidth="1"/>
    <col min="8" max="16384" width="9.140625" style="49"/>
  </cols>
  <sheetData>
    <row r="1" spans="1:7" ht="11.1" customHeight="1" x14ac:dyDescent="0.2">
      <c r="A1" s="145" t="s">
        <v>534</v>
      </c>
      <c r="B1" s="145"/>
      <c r="C1" s="145"/>
      <c r="D1" s="145"/>
      <c r="E1" s="145"/>
      <c r="F1" s="145"/>
    </row>
    <row r="2" spans="1:7" ht="13.15" customHeight="1" x14ac:dyDescent="0.25">
      <c r="A2" s="134" t="s">
        <v>535</v>
      </c>
      <c r="B2" s="134"/>
      <c r="C2" s="134"/>
      <c r="D2" s="134"/>
      <c r="E2" s="134"/>
      <c r="F2" s="134"/>
    </row>
    <row r="3" spans="1:7" ht="9" customHeight="1" x14ac:dyDescent="0.2">
      <c r="A3" s="1"/>
      <c r="B3" s="2"/>
      <c r="C3" s="3"/>
      <c r="D3" s="4"/>
      <c r="E3" s="4"/>
      <c r="F3" s="3"/>
    </row>
    <row r="4" spans="1:7" ht="13.9" customHeight="1" thickBot="1" x14ac:dyDescent="0.25">
      <c r="A4" s="5">
        <v>1</v>
      </c>
      <c r="B4" s="6">
        <v>2</v>
      </c>
      <c r="C4" s="7">
        <v>3</v>
      </c>
      <c r="D4" s="8" t="s">
        <v>26</v>
      </c>
      <c r="E4" s="9" t="s">
        <v>27</v>
      </c>
      <c r="F4" s="10" t="s">
        <v>28</v>
      </c>
    </row>
    <row r="5" spans="1:7" ht="4.9000000000000004" customHeight="1" x14ac:dyDescent="0.2">
      <c r="A5" s="146" t="s">
        <v>20</v>
      </c>
      <c r="B5" s="149" t="s">
        <v>21</v>
      </c>
      <c r="C5" s="152" t="s">
        <v>536</v>
      </c>
      <c r="D5" s="155" t="s">
        <v>23</v>
      </c>
      <c r="E5" s="155" t="s">
        <v>24</v>
      </c>
      <c r="F5" s="158" t="s">
        <v>25</v>
      </c>
    </row>
    <row r="6" spans="1:7" ht="6" customHeight="1" x14ac:dyDescent="0.2">
      <c r="A6" s="147"/>
      <c r="B6" s="150"/>
      <c r="C6" s="153"/>
      <c r="D6" s="156"/>
      <c r="E6" s="156"/>
      <c r="F6" s="159"/>
    </row>
    <row r="7" spans="1:7" ht="4.9000000000000004" customHeight="1" x14ac:dyDescent="0.2">
      <c r="A7" s="147"/>
      <c r="B7" s="150"/>
      <c r="C7" s="153"/>
      <c r="D7" s="156"/>
      <c r="E7" s="156"/>
      <c r="F7" s="159"/>
    </row>
    <row r="8" spans="1:7" ht="6" customHeight="1" x14ac:dyDescent="0.2">
      <c r="A8" s="147"/>
      <c r="B8" s="150"/>
      <c r="C8" s="153"/>
      <c r="D8" s="156"/>
      <c r="E8" s="156"/>
      <c r="F8" s="159"/>
    </row>
    <row r="9" spans="1:7" ht="6" customHeight="1" x14ac:dyDescent="0.2">
      <c r="A9" s="147"/>
      <c r="B9" s="150"/>
      <c r="C9" s="153"/>
      <c r="D9" s="156"/>
      <c r="E9" s="156"/>
      <c r="F9" s="159"/>
    </row>
    <row r="10" spans="1:7" ht="18" customHeight="1" x14ac:dyDescent="0.2">
      <c r="A10" s="147"/>
      <c r="B10" s="150"/>
      <c r="C10" s="153"/>
      <c r="D10" s="156"/>
      <c r="E10" s="156"/>
      <c r="F10" s="159"/>
    </row>
    <row r="11" spans="1:7" ht="13.5" customHeight="1" x14ac:dyDescent="0.2">
      <c r="A11" s="148"/>
      <c r="B11" s="151"/>
      <c r="C11" s="154"/>
      <c r="D11" s="157"/>
      <c r="E11" s="157"/>
      <c r="F11" s="160"/>
    </row>
    <row r="12" spans="1:7" ht="13.5" thickBot="1" x14ac:dyDescent="0.25">
      <c r="A12" s="11">
        <v>1</v>
      </c>
      <c r="B12" s="12">
        <v>2</v>
      </c>
      <c r="C12" s="13">
        <v>3</v>
      </c>
      <c r="D12" s="14" t="s">
        <v>26</v>
      </c>
      <c r="E12" s="15" t="s">
        <v>27</v>
      </c>
      <c r="F12" s="16" t="s">
        <v>28</v>
      </c>
    </row>
    <row r="13" spans="1:7" ht="22.5" x14ac:dyDescent="0.2">
      <c r="A13" s="17" t="s">
        <v>537</v>
      </c>
      <c r="B13" s="18" t="s">
        <v>538</v>
      </c>
      <c r="C13" s="19" t="s">
        <v>566</v>
      </c>
      <c r="D13" s="161">
        <f>D15+D24</f>
        <v>25118914.829999924</v>
      </c>
      <c r="E13" s="161">
        <f>E15+E24</f>
        <v>3983919.3399999887</v>
      </c>
      <c r="F13" s="162">
        <f>D13-E13</f>
        <v>21134995.489999935</v>
      </c>
      <c r="G13" s="122"/>
    </row>
    <row r="14" spans="1:7" x14ac:dyDescent="0.2">
      <c r="A14" s="20" t="s">
        <v>567</v>
      </c>
      <c r="B14" s="21"/>
      <c r="C14" s="22"/>
      <c r="D14" s="22"/>
      <c r="E14" s="88"/>
      <c r="F14" s="143">
        <f>D15-E15</f>
        <v>17002269</v>
      </c>
      <c r="G14" s="122"/>
    </row>
    <row r="15" spans="1:7" ht="22.5" x14ac:dyDescent="0.2">
      <c r="A15" s="23" t="s">
        <v>539</v>
      </c>
      <c r="B15" s="24" t="s">
        <v>540</v>
      </c>
      <c r="C15" s="25" t="s">
        <v>566</v>
      </c>
      <c r="D15" s="89">
        <f>D17</f>
        <v>15302996</v>
      </c>
      <c r="E15" s="131">
        <f>E17</f>
        <v>-1699273</v>
      </c>
      <c r="F15" s="144"/>
      <c r="G15" s="122"/>
    </row>
    <row r="16" spans="1:7" x14ac:dyDescent="0.2">
      <c r="A16" s="26" t="s">
        <v>541</v>
      </c>
      <c r="B16" s="27"/>
      <c r="C16" s="28"/>
      <c r="D16" s="28"/>
      <c r="E16" s="132"/>
      <c r="F16" s="143">
        <f>D17</f>
        <v>15302996</v>
      </c>
    </row>
    <row r="17" spans="1:6" ht="22.5" x14ac:dyDescent="0.2">
      <c r="A17" s="29" t="s">
        <v>568</v>
      </c>
      <c r="B17" s="30" t="s">
        <v>540</v>
      </c>
      <c r="C17" s="31" t="s">
        <v>569</v>
      </c>
      <c r="D17" s="90">
        <f>D18+D20</f>
        <v>15302996</v>
      </c>
      <c r="E17" s="130">
        <f>E20</f>
        <v>-1699273</v>
      </c>
      <c r="F17" s="144"/>
    </row>
    <row r="18" spans="1:6" ht="22.5" x14ac:dyDescent="0.2">
      <c r="A18" s="32" t="s">
        <v>570</v>
      </c>
      <c r="B18" s="33" t="s">
        <v>540</v>
      </c>
      <c r="C18" s="34" t="s">
        <v>571</v>
      </c>
      <c r="D18" s="90">
        <f>D19</f>
        <v>34000000</v>
      </c>
      <c r="E18" s="130" t="s">
        <v>40</v>
      </c>
      <c r="F18" s="35">
        <f>D18</f>
        <v>34000000</v>
      </c>
    </row>
    <row r="19" spans="1:6" ht="33.75" x14ac:dyDescent="0.2">
      <c r="A19" s="32" t="s">
        <v>572</v>
      </c>
      <c r="B19" s="33" t="s">
        <v>540</v>
      </c>
      <c r="C19" s="34" t="s">
        <v>573</v>
      </c>
      <c r="D19" s="90">
        <v>34000000</v>
      </c>
      <c r="E19" s="129" t="s">
        <v>40</v>
      </c>
      <c r="F19" s="35">
        <f>D19</f>
        <v>34000000</v>
      </c>
    </row>
    <row r="20" spans="1:6" ht="33.75" x14ac:dyDescent="0.2">
      <c r="A20" s="32" t="s">
        <v>574</v>
      </c>
      <c r="B20" s="33" t="s">
        <v>540</v>
      </c>
      <c r="C20" s="34" t="s">
        <v>575</v>
      </c>
      <c r="D20" s="90">
        <f>D21</f>
        <v>-18697004</v>
      </c>
      <c r="E20" s="130">
        <f>E21</f>
        <v>-1699273</v>
      </c>
      <c r="F20" s="35">
        <f>D20-E20</f>
        <v>-16997731</v>
      </c>
    </row>
    <row r="21" spans="1:6" ht="33.75" x14ac:dyDescent="0.2">
      <c r="A21" s="32" t="s">
        <v>576</v>
      </c>
      <c r="B21" s="33" t="s">
        <v>540</v>
      </c>
      <c r="C21" s="34" t="s">
        <v>577</v>
      </c>
      <c r="D21" s="90">
        <v>-18697004</v>
      </c>
      <c r="E21" s="91">
        <v>-1699273</v>
      </c>
      <c r="F21" s="35">
        <f>D21-E21</f>
        <v>-16997731</v>
      </c>
    </row>
    <row r="22" spans="1:6" ht="22.5" x14ac:dyDescent="0.2">
      <c r="A22" s="36" t="s">
        <v>542</v>
      </c>
      <c r="B22" s="37" t="s">
        <v>543</v>
      </c>
      <c r="C22" s="38" t="s">
        <v>566</v>
      </c>
      <c r="D22" s="92" t="s">
        <v>40</v>
      </c>
      <c r="E22" s="93" t="s">
        <v>40</v>
      </c>
      <c r="F22" s="128" t="s">
        <v>40</v>
      </c>
    </row>
    <row r="23" spans="1:6" x14ac:dyDescent="0.2">
      <c r="A23" s="32" t="s">
        <v>541</v>
      </c>
      <c r="B23" s="39"/>
      <c r="C23" s="40" t="s">
        <v>578</v>
      </c>
      <c r="D23" s="40" t="s">
        <v>578</v>
      </c>
      <c r="E23" s="40" t="s">
        <v>578</v>
      </c>
      <c r="F23" s="41" t="s">
        <v>578</v>
      </c>
    </row>
    <row r="24" spans="1:6" ht="12.75" customHeight="1" x14ac:dyDescent="0.2">
      <c r="A24" s="23" t="s">
        <v>579</v>
      </c>
      <c r="B24" s="24" t="s">
        <v>544</v>
      </c>
      <c r="C24" s="31" t="s">
        <v>580</v>
      </c>
      <c r="D24" s="89">
        <f>D25</f>
        <v>9815918.8299999237</v>
      </c>
      <c r="E24" s="94">
        <f>E25</f>
        <v>5683192.3399999887</v>
      </c>
      <c r="F24" s="42">
        <f>D25-E25</f>
        <v>4132726.489999935</v>
      </c>
    </row>
    <row r="25" spans="1:6" ht="26.25" customHeight="1" x14ac:dyDescent="0.2">
      <c r="A25" s="29" t="s">
        <v>581</v>
      </c>
      <c r="B25" s="30" t="s">
        <v>544</v>
      </c>
      <c r="C25" s="31" t="s">
        <v>580</v>
      </c>
      <c r="D25" s="90">
        <f>D26+D30</f>
        <v>9815918.8299999237</v>
      </c>
      <c r="E25" s="91">
        <f>E26+E30</f>
        <v>5683192.3399999887</v>
      </c>
      <c r="F25" s="35">
        <f>D25-E25</f>
        <v>4132726.489999935</v>
      </c>
    </row>
    <row r="26" spans="1:6" ht="12.75" customHeight="1" x14ac:dyDescent="0.2">
      <c r="A26" s="23" t="s">
        <v>545</v>
      </c>
      <c r="B26" s="24" t="s">
        <v>546</v>
      </c>
      <c r="C26" s="31" t="s">
        <v>582</v>
      </c>
      <c r="D26" s="89">
        <f>D27</f>
        <v>-717212018.83000004</v>
      </c>
      <c r="E26" s="94">
        <f>E27</f>
        <v>-106511993.76000001</v>
      </c>
      <c r="F26" s="43" t="s">
        <v>533</v>
      </c>
    </row>
    <row r="27" spans="1:6" ht="24.75" customHeight="1" x14ac:dyDescent="0.2">
      <c r="A27" s="32" t="s">
        <v>583</v>
      </c>
      <c r="B27" s="33" t="s">
        <v>546</v>
      </c>
      <c r="C27" s="34" t="s">
        <v>584</v>
      </c>
      <c r="D27" s="95">
        <v>-717212018.83000004</v>
      </c>
      <c r="E27" s="96">
        <v>-106511993.76000001</v>
      </c>
      <c r="F27" s="44" t="s">
        <v>533</v>
      </c>
    </row>
    <row r="28" spans="1:6" ht="27" customHeight="1" x14ac:dyDescent="0.2">
      <c r="A28" s="32" t="s">
        <v>585</v>
      </c>
      <c r="B28" s="33" t="s">
        <v>546</v>
      </c>
      <c r="C28" s="34" t="s">
        <v>586</v>
      </c>
      <c r="D28" s="95">
        <f>D27</f>
        <v>-717212018.83000004</v>
      </c>
      <c r="E28" s="96">
        <f>E27</f>
        <v>-106511993.76000001</v>
      </c>
      <c r="F28" s="44" t="s">
        <v>533</v>
      </c>
    </row>
    <row r="29" spans="1:6" ht="26.25" customHeight="1" x14ac:dyDescent="0.2">
      <c r="A29" s="32" t="s">
        <v>587</v>
      </c>
      <c r="B29" s="33" t="s">
        <v>546</v>
      </c>
      <c r="C29" s="34" t="s">
        <v>588</v>
      </c>
      <c r="D29" s="95">
        <f>D28</f>
        <v>-717212018.83000004</v>
      </c>
      <c r="E29" s="96">
        <f>E28</f>
        <v>-106511993.76000001</v>
      </c>
      <c r="F29" s="44" t="s">
        <v>533</v>
      </c>
    </row>
    <row r="30" spans="1:6" ht="12.75" customHeight="1" x14ac:dyDescent="0.2">
      <c r="A30" s="23" t="s">
        <v>547</v>
      </c>
      <c r="B30" s="24" t="s">
        <v>548</v>
      </c>
      <c r="C30" s="34" t="s">
        <v>589</v>
      </c>
      <c r="D30" s="89">
        <f>D31</f>
        <v>727027937.65999997</v>
      </c>
      <c r="E30" s="94">
        <f>E31</f>
        <v>112195186.09999999</v>
      </c>
      <c r="F30" s="43" t="s">
        <v>533</v>
      </c>
    </row>
    <row r="31" spans="1:6" ht="15" customHeight="1" x14ac:dyDescent="0.2">
      <c r="A31" s="32" t="s">
        <v>590</v>
      </c>
      <c r="B31" s="33" t="s">
        <v>548</v>
      </c>
      <c r="C31" s="34" t="s">
        <v>591</v>
      </c>
      <c r="D31" s="95">
        <v>727027937.65999997</v>
      </c>
      <c r="E31" s="96">
        <v>112195186.09999999</v>
      </c>
      <c r="F31" s="44" t="s">
        <v>533</v>
      </c>
    </row>
    <row r="32" spans="1:6" ht="27" customHeight="1" x14ac:dyDescent="0.2">
      <c r="A32" s="32" t="s">
        <v>592</v>
      </c>
      <c r="B32" s="33" t="s">
        <v>548</v>
      </c>
      <c r="C32" s="34" t="s">
        <v>593</v>
      </c>
      <c r="D32" s="95">
        <f>D31</f>
        <v>727027937.65999997</v>
      </c>
      <c r="E32" s="96">
        <f>E31</f>
        <v>112195186.09999999</v>
      </c>
      <c r="F32" s="44" t="s">
        <v>533</v>
      </c>
    </row>
    <row r="33" spans="1:6" ht="33.75" customHeight="1" thickBot="1" x14ac:dyDescent="0.25">
      <c r="A33" s="45" t="s">
        <v>594</v>
      </c>
      <c r="B33" s="46" t="s">
        <v>548</v>
      </c>
      <c r="C33" s="47" t="s">
        <v>595</v>
      </c>
      <c r="D33" s="97">
        <f>D32</f>
        <v>727027937.65999997</v>
      </c>
      <c r="E33" s="98">
        <f>E32</f>
        <v>112195186.09999999</v>
      </c>
      <c r="F33" s="48" t="s">
        <v>533</v>
      </c>
    </row>
    <row r="34" spans="1:6" ht="12.75" customHeight="1" x14ac:dyDescent="0.2">
      <c r="F34" s="50"/>
    </row>
    <row r="36" spans="1:6" ht="99" customHeight="1" x14ac:dyDescent="0.25">
      <c r="A36" s="64" t="s">
        <v>729</v>
      </c>
      <c r="B36" s="65"/>
      <c r="C36" s="66"/>
      <c r="D36" s="65"/>
      <c r="E36" s="67" t="str">
        <f>E43</f>
        <v>С.К. Новинькова</v>
      </c>
      <c r="F36" s="68"/>
    </row>
    <row r="37" spans="1:6" ht="12.75" customHeight="1" x14ac:dyDescent="0.25">
      <c r="A37" s="65"/>
      <c r="B37" s="65"/>
      <c r="C37" s="69" t="s">
        <v>596</v>
      </c>
      <c r="D37" s="65"/>
      <c r="E37" s="65" t="s">
        <v>597</v>
      </c>
      <c r="F37" s="65"/>
    </row>
    <row r="38" spans="1:6" ht="12.75" customHeight="1" x14ac:dyDescent="0.25">
      <c r="A38" s="65"/>
      <c r="B38" s="65"/>
      <c r="C38" s="69"/>
      <c r="D38" s="65"/>
      <c r="E38" s="65"/>
      <c r="F38" s="65"/>
    </row>
    <row r="39" spans="1:6" ht="12.75" customHeight="1" x14ac:dyDescent="0.25">
      <c r="A39" s="65" t="s">
        <v>600</v>
      </c>
      <c r="B39" s="65"/>
      <c r="C39" s="65"/>
      <c r="D39" s="65"/>
      <c r="E39" s="65"/>
      <c r="F39" s="65"/>
    </row>
    <row r="40" spans="1:6" ht="12.75" customHeight="1" x14ac:dyDescent="0.25">
      <c r="A40" s="65" t="s">
        <v>598</v>
      </c>
      <c r="B40" s="65"/>
      <c r="C40" s="66"/>
      <c r="D40" s="65"/>
      <c r="E40" s="67" t="s">
        <v>601</v>
      </c>
      <c r="F40" s="65"/>
    </row>
    <row r="41" spans="1:6" ht="12.75" customHeight="1" x14ac:dyDescent="0.25">
      <c r="A41" s="65"/>
      <c r="B41" s="65"/>
      <c r="C41" s="69" t="s">
        <v>596</v>
      </c>
      <c r="D41" s="65"/>
      <c r="E41" s="65" t="s">
        <v>597</v>
      </c>
      <c r="F41" s="65"/>
    </row>
    <row r="42" spans="1:6" ht="12.75" customHeight="1" x14ac:dyDescent="0.25">
      <c r="A42" s="65"/>
      <c r="B42" s="65"/>
      <c r="C42" s="65"/>
      <c r="D42" s="65"/>
      <c r="E42" s="65"/>
      <c r="F42" s="65"/>
    </row>
    <row r="43" spans="1:6" ht="99.75" customHeight="1" x14ac:dyDescent="0.25">
      <c r="A43" s="70" t="s">
        <v>729</v>
      </c>
      <c r="B43" s="65"/>
      <c r="C43" s="66"/>
      <c r="D43" s="65"/>
      <c r="E43" s="67" t="s">
        <v>599</v>
      </c>
      <c r="F43" s="65"/>
    </row>
    <row r="44" spans="1:6" ht="12.75" customHeight="1" x14ac:dyDescent="0.25">
      <c r="A44" s="65"/>
      <c r="B44" s="65"/>
      <c r="C44" s="69" t="s">
        <v>596</v>
      </c>
      <c r="D44" s="65"/>
      <c r="E44" s="65" t="s">
        <v>597</v>
      </c>
      <c r="F44" s="65"/>
    </row>
    <row r="47" spans="1:6" ht="12.75" customHeight="1" x14ac:dyDescent="0.2">
      <c r="A47" s="51" t="s">
        <v>803</v>
      </c>
    </row>
  </sheetData>
  <mergeCells count="10">
    <mergeCell ref="F16:F17"/>
    <mergeCell ref="A1:F1"/>
    <mergeCell ref="A2:F2"/>
    <mergeCell ref="A5:A11"/>
    <mergeCell ref="B5:B11"/>
    <mergeCell ref="C5:C11"/>
    <mergeCell ref="D5:D11"/>
    <mergeCell ref="E5:E11"/>
    <mergeCell ref="F5:F11"/>
    <mergeCell ref="F14:F15"/>
  </mergeCells>
  <conditionalFormatting sqref="E101:F101">
    <cfRule type="cellIs" priority="23" stopIfTrue="1" operator="equal">
      <formula>0</formula>
    </cfRule>
  </conditionalFormatting>
  <conditionalFormatting sqref="F34">
    <cfRule type="cellIs" dxfId="18" priority="19" stopIfTrue="1" operator="equal">
      <formula>0</formula>
    </cfRule>
  </conditionalFormatting>
  <conditionalFormatting sqref="F32">
    <cfRule type="cellIs" dxfId="17" priority="1" stopIfTrue="1" operator="equal">
      <formula>0</formula>
    </cfRule>
  </conditionalFormatting>
  <conditionalFormatting sqref="F33">
    <cfRule type="cellIs" dxfId="16" priority="3" stopIfTrue="1" operator="equal">
      <formula>0</formula>
    </cfRule>
  </conditionalFormatting>
  <conditionalFormatting sqref="F29:F30">
    <cfRule type="cellIs" dxfId="15" priority="2" stopIfTrue="1" operator="equal">
      <formula>0</formula>
    </cfRule>
  </conditionalFormatting>
  <conditionalFormatting sqref="E22:F22">
    <cfRule type="cellIs" dxfId="14" priority="13" stopIfTrue="1" operator="equal">
      <formula>0</formula>
    </cfRule>
  </conditionalFormatting>
  <conditionalFormatting sqref="F24">
    <cfRule type="cellIs" dxfId="13" priority="12" stopIfTrue="1" operator="equal">
      <formula>0</formula>
    </cfRule>
  </conditionalFormatting>
  <conditionalFormatting sqref="E24">
    <cfRule type="cellIs" dxfId="12" priority="11" stopIfTrue="1" operator="equal">
      <formula>0</formula>
    </cfRule>
  </conditionalFormatting>
  <conditionalFormatting sqref="E25:F25 F14 E17 F16">
    <cfRule type="cellIs" dxfId="11" priority="10" stopIfTrue="1" operator="equal">
      <formula>0</formula>
    </cfRule>
  </conditionalFormatting>
  <conditionalFormatting sqref="E26">
    <cfRule type="cellIs" dxfId="10" priority="9" stopIfTrue="1" operator="equal">
      <formula>0</formula>
    </cfRule>
  </conditionalFormatting>
  <conditionalFormatting sqref="E27">
    <cfRule type="cellIs" dxfId="9" priority="8" stopIfTrue="1" operator="equal">
      <formula>0</formula>
    </cfRule>
  </conditionalFormatting>
  <conditionalFormatting sqref="E28">
    <cfRule type="cellIs" dxfId="8" priority="7" stopIfTrue="1" operator="equal">
      <formula>0</formula>
    </cfRule>
  </conditionalFormatting>
  <conditionalFormatting sqref="F26:F27">
    <cfRule type="cellIs" dxfId="7" priority="6" stopIfTrue="1" operator="equal">
      <formula>0</formula>
    </cfRule>
  </conditionalFormatting>
  <conditionalFormatting sqref="F28">
    <cfRule type="cellIs" dxfId="6" priority="5" stopIfTrue="1" operator="equal">
      <formula>0</formula>
    </cfRule>
  </conditionalFormatting>
  <conditionalFormatting sqref="F31">
    <cfRule type="cellIs" dxfId="5" priority="4" stopIfTrue="1" operator="equal">
      <formula>0</formula>
    </cfRule>
  </conditionalFormatting>
  <conditionalFormatting sqref="F13">
    <cfRule type="cellIs" dxfId="4" priority="18" stopIfTrue="1" operator="equal">
      <formula>0</formula>
    </cfRule>
  </conditionalFormatting>
  <conditionalFormatting sqref="E18:F18 F19">
    <cfRule type="cellIs" dxfId="3" priority="17" stopIfTrue="1" operator="equal">
      <formula>0</formula>
    </cfRule>
  </conditionalFormatting>
  <conditionalFormatting sqref="E19">
    <cfRule type="cellIs" dxfId="2" priority="16" stopIfTrue="1" operator="equal">
      <formula>0</formula>
    </cfRule>
  </conditionalFormatting>
  <conditionalFormatting sqref="E20:F20 F21">
    <cfRule type="cellIs" dxfId="1" priority="15" stopIfTrue="1" operator="equal">
      <formula>0</formula>
    </cfRule>
  </conditionalFormatting>
  <conditionalFormatting sqref="E21">
    <cfRule type="cellIs" dxfId="0" priority="14" stopIfTrue="1" operator="equal">
      <formula>0</formula>
    </cfRule>
  </conditionalFormatting>
  <pageMargins left="0.78740157480314965" right="0.78740157480314965" top="0.78740157480314965" bottom="0.39370078740157483" header="0.51181102362204722" footer="0.51181102362204722"/>
  <pageSetup paperSize="9" scale="5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549</v>
      </c>
      <c r="B1" t="s">
        <v>27</v>
      </c>
    </row>
    <row r="2" spans="1:2" x14ac:dyDescent="0.2">
      <c r="A2" t="s">
        <v>550</v>
      </c>
      <c r="B2" t="s">
        <v>551</v>
      </c>
    </row>
    <row r="3" spans="1:2" x14ac:dyDescent="0.2">
      <c r="A3" t="s">
        <v>552</v>
      </c>
      <c r="B3" t="s">
        <v>5</v>
      </c>
    </row>
    <row r="4" spans="1:2" x14ac:dyDescent="0.2">
      <c r="A4" t="s">
        <v>553</v>
      </c>
      <c r="B4" t="s">
        <v>554</v>
      </c>
    </row>
    <row r="5" spans="1:2" x14ac:dyDescent="0.2">
      <c r="A5" t="s">
        <v>555</v>
      </c>
      <c r="B5" t="s">
        <v>556</v>
      </c>
    </row>
    <row r="6" spans="1:2" x14ac:dyDescent="0.2">
      <c r="A6" t="s">
        <v>557</v>
      </c>
      <c r="B6" t="s">
        <v>558</v>
      </c>
    </row>
    <row r="7" spans="1:2" x14ac:dyDescent="0.2">
      <c r="A7" t="s">
        <v>559</v>
      </c>
      <c r="B7" t="s">
        <v>558</v>
      </c>
    </row>
    <row r="8" spans="1:2" x14ac:dyDescent="0.2">
      <c r="A8" t="s">
        <v>560</v>
      </c>
      <c r="B8" t="s">
        <v>561</v>
      </c>
    </row>
    <row r="9" spans="1:2" x14ac:dyDescent="0.2">
      <c r="A9" t="s">
        <v>562</v>
      </c>
      <c r="B9" t="s">
        <v>563</v>
      </c>
    </row>
    <row r="10" spans="1:2" x14ac:dyDescent="0.2">
      <c r="A10" t="s">
        <v>564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Доходы+</vt:lpstr>
      <vt:lpstr>Расходы+</vt:lpstr>
      <vt:lpstr>Источники+ </vt:lpstr>
      <vt:lpstr>_params</vt:lpstr>
      <vt:lpstr>'Доходы+'!APPT</vt:lpstr>
      <vt:lpstr>'Источники+ '!APPT</vt:lpstr>
      <vt:lpstr>'Расходы+'!APPT</vt:lpstr>
      <vt:lpstr>'Доходы+'!FILE_NAME</vt:lpstr>
      <vt:lpstr>'Доходы+'!FIO</vt:lpstr>
      <vt:lpstr>'Расходы+'!FIO</vt:lpstr>
      <vt:lpstr>'Доходы+'!FORM_CODE</vt:lpstr>
      <vt:lpstr>'Доходы+'!LAST_CELL</vt:lpstr>
      <vt:lpstr>'Источники+ '!LAST_CELL</vt:lpstr>
      <vt:lpstr>'Доходы+'!PARAMS</vt:lpstr>
      <vt:lpstr>'Доходы+'!PERIOD</vt:lpstr>
      <vt:lpstr>'Доходы+'!RANGE_NAMES</vt:lpstr>
      <vt:lpstr>'Доходы+'!RBEGIN_1</vt:lpstr>
      <vt:lpstr>'Источники+ '!RBEGIN_1</vt:lpstr>
      <vt:lpstr>'Расходы+'!RBEGIN_1</vt:lpstr>
      <vt:lpstr>'Доходы+'!REG_DATE</vt:lpstr>
      <vt:lpstr>'Доходы+'!REND_1</vt:lpstr>
      <vt:lpstr>'Источники+ '!REND_1</vt:lpstr>
      <vt:lpstr>'Расходы+'!REND_1</vt:lpstr>
      <vt:lpstr>'Источники+ '!S_520</vt:lpstr>
      <vt:lpstr>'Источники+ '!S_620</vt:lpstr>
      <vt:lpstr>'Источники+ '!S_700</vt:lpstr>
      <vt:lpstr>'Источники+ '!S_700A</vt:lpstr>
      <vt:lpstr>'Доходы+'!SIGN</vt:lpstr>
      <vt:lpstr>'Источники+ '!SIGN</vt:lpstr>
      <vt:lpstr>'Расходы+'!SIGN</vt:lpstr>
      <vt:lpstr>'Доходы+'!SRC_CODE</vt:lpstr>
      <vt:lpstr>'Доходы+'!SRC_KIND</vt:lpstr>
      <vt:lpstr>'Доходы+'!Область_печати</vt:lpstr>
      <vt:lpstr>'Расходы+'!Область_печати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Рамошина Виктория Викторовна</dc:creator>
  <dc:description>POI HSSF rep:2.47.0.110</dc:description>
  <cp:lastModifiedBy>Рамошина Виктория Викторовна</cp:lastModifiedBy>
  <cp:lastPrinted>2020-03-25T06:02:21Z</cp:lastPrinted>
  <dcterms:created xsi:type="dcterms:W3CDTF">2019-02-22T07:57:33Z</dcterms:created>
  <dcterms:modified xsi:type="dcterms:W3CDTF">2020-03-25T06:04:32Z</dcterms:modified>
</cp:coreProperties>
</file>