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0" windowWidth="14925" windowHeight="11220" activeTab="2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_xlnm._FilterDatabase" localSheetId="0" hidden="1">Доходы!$A$19:$H$207</definedName>
    <definedName name="_xlnm._FilterDatabase" localSheetId="1" hidden="1">Расходы!$A$12:$J$391</definedName>
    <definedName name="APPT" localSheetId="0">Доходы!$A$25</definedName>
    <definedName name="APPT" localSheetId="2">'Источники '!$A$25</definedName>
    <definedName name="APPT" localSheetId="1">Расходы!$A$21</definedName>
    <definedName name="FILE_NAME" localSheetId="0">Доходы!$H$4</definedName>
    <definedName name="FIO" localSheetId="0">Доходы!$D$25</definedName>
    <definedName name="FIO" localSheetId="1">Расходы!$D$21</definedName>
    <definedName name="FORM_CODE" localSheetId="0">Доходы!$H$6</definedName>
    <definedName name="LAST_CELL" localSheetId="0">Доходы!$F$207</definedName>
    <definedName name="LAST_CELL" localSheetId="2">'Источники '!$F$23</definedName>
    <definedName name="LAST_CELL" localSheetId="1">Расходы!$F$392</definedName>
    <definedName name="PARAMS" localSheetId="0">Доходы!$H$2</definedName>
    <definedName name="PERIOD" localSheetId="0">Доходы!$H$7</definedName>
    <definedName name="RANGE_NAMES" localSheetId="0">Доходы!$H$10</definedName>
    <definedName name="RBEGIN_1" localSheetId="0">Доходы!$A$20</definedName>
    <definedName name="RBEGIN_1" localSheetId="2">'Источники '!$A$12</definedName>
    <definedName name="RBEGIN_1" localSheetId="1">Расходы!$A$13</definedName>
    <definedName name="REG_DATE" localSheetId="0">Доходы!$H$5</definedName>
    <definedName name="REND_1" localSheetId="0">Доходы!$A$207</definedName>
    <definedName name="REND_1" localSheetId="2">'Источники '!$A$23</definedName>
    <definedName name="REND_1" localSheetId="1">Расходы!$A$393</definedName>
    <definedName name="S_520" localSheetId="2">'Источники '!$A$14</definedName>
    <definedName name="S_620" localSheetId="2">'Источники '!$A$16</definedName>
    <definedName name="S_700" localSheetId="2">'Источники '!$A$18</definedName>
    <definedName name="S_700A" localSheetId="2">'Источники '!$A$19</definedName>
    <definedName name="SIGN" localSheetId="0">Доходы!$A$24:$D$26</definedName>
    <definedName name="SIGN" localSheetId="2">'Источники '!$A$25:$D$26</definedName>
    <definedName name="SIGN" localSheetId="1">Расходы!$A$20:$D$22</definedName>
    <definedName name="SRC_CODE" localSheetId="0">Доходы!$H$9</definedName>
    <definedName name="SRC_KIND" localSheetId="0">Доходы!$H$8</definedName>
    <definedName name="_xlnm.Print_Area" localSheetId="0">Доходы!$A$1:$F$210</definedName>
    <definedName name="_xlnm.Print_Area" localSheetId="1">Расходы!$A$1:$F$393</definedName>
  </definedNames>
  <calcPr calcId="145621"/>
</workbook>
</file>

<file path=xl/calcChain.xml><?xml version="1.0" encoding="utf-8"?>
<calcChain xmlns="http://schemas.openxmlformats.org/spreadsheetml/2006/main">
  <c r="E124" i="1" l="1"/>
  <c r="E178" i="1"/>
  <c r="E200" i="1"/>
  <c r="E187" i="1"/>
  <c r="E181" i="1"/>
  <c r="E179" i="1"/>
  <c r="E160" i="1"/>
  <c r="E152" i="1"/>
  <c r="E149" i="1"/>
  <c r="E146" i="1"/>
  <c r="E143" i="1"/>
  <c r="F18" i="5" l="1"/>
  <c r="F19" i="5"/>
  <c r="D305" i="2" l="1"/>
  <c r="D306" i="2"/>
  <c r="E295" i="2"/>
  <c r="E296" i="2"/>
  <c r="E271" i="2"/>
  <c r="E272" i="2"/>
  <c r="F200" i="2"/>
  <c r="E120" i="2"/>
  <c r="E121" i="2"/>
  <c r="E122" i="2"/>
  <c r="D122" i="2"/>
  <c r="E138" i="2"/>
  <c r="D138" i="2"/>
  <c r="F144" i="2"/>
  <c r="E143" i="2"/>
  <c r="E142" i="2" s="1"/>
  <c r="D143" i="2"/>
  <c r="F143" i="2" s="1"/>
  <c r="D119" i="2"/>
  <c r="E69" i="2"/>
  <c r="E139" i="1"/>
  <c r="E137" i="1"/>
  <c r="E134" i="1"/>
  <c r="D142" i="2" l="1"/>
  <c r="F142" i="2" s="1"/>
  <c r="E129" i="1"/>
  <c r="E125" i="1"/>
  <c r="E109" i="1"/>
  <c r="E99" i="1"/>
  <c r="E80" i="1"/>
  <c r="E53" i="1"/>
  <c r="E57" i="1"/>
  <c r="E48" i="1"/>
  <c r="E42" i="1"/>
  <c r="E24" i="1"/>
  <c r="E17" i="5" l="1"/>
  <c r="E18" i="5"/>
  <c r="E23" i="2"/>
  <c r="D23" i="2"/>
  <c r="E44" i="2"/>
  <c r="E129" i="2"/>
  <c r="E128" i="2" s="1"/>
  <c r="E163" i="2"/>
  <c r="E162" i="2" s="1"/>
  <c r="E161" i="2" s="1"/>
  <c r="E258" i="2"/>
  <c r="E257" i="2" s="1"/>
  <c r="E253" i="2" s="1"/>
  <c r="E362" i="2"/>
  <c r="E361" i="2" s="1"/>
  <c r="D362" i="2"/>
  <c r="F376" i="2"/>
  <c r="F377" i="2"/>
  <c r="E67" i="1" l="1"/>
  <c r="E72" i="1"/>
  <c r="E85" i="1"/>
  <c r="E94" i="1"/>
  <c r="E96" i="1"/>
  <c r="E103" i="1"/>
  <c r="E203" i="1"/>
  <c r="E205" i="1"/>
  <c r="F85" i="2" l="1"/>
  <c r="E40" i="2"/>
  <c r="D40" i="2"/>
  <c r="E39" i="2"/>
  <c r="D39" i="2"/>
  <c r="E224" i="2" l="1"/>
  <c r="E225" i="2"/>
  <c r="E226" i="2"/>
  <c r="E227" i="2"/>
  <c r="D227" i="2"/>
  <c r="E237" i="2"/>
  <c r="E236" i="2"/>
  <c r="E233" i="2"/>
  <c r="E287" i="2"/>
  <c r="E284" i="2"/>
  <c r="D284" i="2"/>
  <c r="E283" i="2"/>
  <c r="D283" i="2"/>
  <c r="E282" i="2"/>
  <c r="D282" i="2"/>
  <c r="F305" i="2"/>
  <c r="F306" i="2"/>
  <c r="F307" i="2"/>
  <c r="E309" i="2"/>
  <c r="E286" i="2" s="1"/>
  <c r="E323" i="2"/>
  <c r="E322" i="2"/>
  <c r="E330" i="2"/>
  <c r="E329" i="2"/>
  <c r="E328" i="2"/>
  <c r="E327" i="2"/>
  <c r="E326" i="2"/>
  <c r="E325" i="2"/>
  <c r="E342" i="2"/>
  <c r="E341" i="2" s="1"/>
  <c r="D342" i="2"/>
  <c r="E371" i="2"/>
  <c r="D371" i="2"/>
  <c r="F227" i="2" l="1"/>
  <c r="E308" i="2"/>
  <c r="E36" i="1"/>
  <c r="E61" i="1"/>
  <c r="E285" i="2" l="1"/>
  <c r="E304" i="2"/>
  <c r="E173" i="1"/>
  <c r="E204" i="1"/>
  <c r="E199" i="1"/>
  <c r="F21" i="5" l="1"/>
  <c r="E20" i="5"/>
  <c r="F20" i="5" s="1"/>
  <c r="D25" i="5"/>
  <c r="E33" i="2"/>
  <c r="D33" i="2"/>
  <c r="E32" i="2"/>
  <c r="D32" i="2"/>
  <c r="E80" i="2"/>
  <c r="E84" i="2"/>
  <c r="E31" i="2" s="1"/>
  <c r="D84" i="2"/>
  <c r="E83" i="2"/>
  <c r="D83" i="2"/>
  <c r="D118" i="2"/>
  <c r="E149" i="2"/>
  <c r="E148" i="2"/>
  <c r="E167" i="2"/>
  <c r="E166" i="2" s="1"/>
  <c r="E146" i="2" s="1"/>
  <c r="E145" i="2" s="1"/>
  <c r="E198" i="2"/>
  <c r="F264" i="2"/>
  <c r="E268" i="2"/>
  <c r="E275" i="2"/>
  <c r="E324" i="2"/>
  <c r="E320" i="2"/>
  <c r="E333" i="2"/>
  <c r="E332" i="2" s="1"/>
  <c r="E331" i="2" s="1"/>
  <c r="E357" i="2"/>
  <c r="F33" i="2" l="1"/>
  <c r="F84" i="2"/>
  <c r="D31" i="2"/>
  <c r="E274" i="2"/>
  <c r="E232" i="2"/>
  <c r="F83" i="2"/>
  <c r="F32" i="2"/>
  <c r="E147" i="2"/>
  <c r="F17" i="5"/>
  <c r="E165" i="2"/>
  <c r="E319" i="2"/>
  <c r="E158" i="1"/>
  <c r="E166" i="1"/>
  <c r="E194" i="1"/>
  <c r="E190" i="1" s="1"/>
  <c r="E197" i="1"/>
  <c r="E196" i="1" s="1"/>
  <c r="E172" i="1" l="1"/>
  <c r="E171" i="1" s="1"/>
  <c r="E157" i="1"/>
  <c r="E133" i="2"/>
  <c r="E132" i="2" s="1"/>
  <c r="D133" i="2"/>
  <c r="D278" i="2"/>
  <c r="D237" i="2"/>
  <c r="D287" i="2"/>
  <c r="D299" i="2"/>
  <c r="D290" i="2"/>
  <c r="E277" i="2"/>
  <c r="E234" i="2" s="1"/>
  <c r="E278" i="2"/>
  <c r="D198" i="2"/>
  <c r="E183" i="2"/>
  <c r="E184" i="2"/>
  <c r="E182" i="2" s="1"/>
  <c r="D184" i="2"/>
  <c r="D183" i="2"/>
  <c r="E27" i="2"/>
  <c r="D27" i="2"/>
  <c r="E28" i="2"/>
  <c r="E29" i="2"/>
  <c r="D29" i="2"/>
  <c r="E62" i="2"/>
  <c r="D62" i="2"/>
  <c r="F65" i="2"/>
  <c r="F29" i="2" s="1"/>
  <c r="E111" i="2"/>
  <c r="E110" i="2" s="1"/>
  <c r="D111" i="2"/>
  <c r="F114" i="2"/>
  <c r="E136" i="2"/>
  <c r="E135" i="2" s="1"/>
  <c r="D136" i="2"/>
  <c r="D135" i="2" s="1"/>
  <c r="F137" i="2"/>
  <c r="F134" i="2"/>
  <c r="D175" i="2"/>
  <c r="D174" i="2" s="1"/>
  <c r="E194" i="2"/>
  <c r="E193" i="2" s="1"/>
  <c r="D202" i="2"/>
  <c r="E206" i="2"/>
  <c r="D206" i="2"/>
  <c r="F208" i="2"/>
  <c r="F280" i="2"/>
  <c r="D296" i="2"/>
  <c r="D357" i="2"/>
  <c r="D374" i="2"/>
  <c r="D373" i="2" s="1"/>
  <c r="D372" i="2" s="1"/>
  <c r="E23" i="1"/>
  <c r="E35" i="1"/>
  <c r="E76" i="1"/>
  <c r="E102" i="1"/>
  <c r="E114" i="1"/>
  <c r="E116" i="1"/>
  <c r="E121" i="1"/>
  <c r="E120" i="1" s="1"/>
  <c r="E123" i="1" l="1"/>
  <c r="D295" i="2"/>
  <c r="E113" i="1"/>
  <c r="E71" i="1"/>
  <c r="F184" i="2"/>
  <c r="D182" i="2"/>
  <c r="E192" i="2"/>
  <c r="E26" i="2"/>
  <c r="F135" i="2"/>
  <c r="E131" i="2"/>
  <c r="F136" i="2"/>
  <c r="E169" i="1"/>
  <c r="E168" i="1" s="1"/>
  <c r="E63" i="1"/>
  <c r="E87" i="1"/>
  <c r="E90" i="1"/>
  <c r="E92" i="1"/>
  <c r="E111" i="1"/>
  <c r="E108" i="1" s="1"/>
  <c r="E84" i="1" l="1"/>
  <c r="E79" i="1" s="1"/>
  <c r="E41" i="1"/>
  <c r="E66" i="1"/>
  <c r="F133" i="2"/>
  <c r="D132" i="2"/>
  <c r="E98" i="1"/>
  <c r="E89" i="1" l="1"/>
  <c r="F132" i="2"/>
  <c r="D131" i="2"/>
  <c r="F131" i="2" s="1"/>
  <c r="E174" i="1"/>
  <c r="E176" i="1"/>
  <c r="E22" i="1" l="1"/>
  <c r="F171" i="1"/>
  <c r="F172" i="1"/>
  <c r="F45" i="2"/>
  <c r="F46" i="2"/>
  <c r="F47" i="2"/>
  <c r="F51" i="2"/>
  <c r="F52" i="2"/>
  <c r="F53" i="2"/>
  <c r="F54" i="2"/>
  <c r="F58" i="2"/>
  <c r="F59" i="2"/>
  <c r="F60" i="2"/>
  <c r="F63" i="2"/>
  <c r="F64" i="2"/>
  <c r="F68" i="2"/>
  <c r="F70" i="2"/>
  <c r="F71" i="2"/>
  <c r="F72" i="2"/>
  <c r="F76" i="2"/>
  <c r="F77" i="2"/>
  <c r="F78" i="2"/>
  <c r="F81" i="2"/>
  <c r="F82" i="2"/>
  <c r="F88" i="2"/>
  <c r="F89" i="2"/>
  <c r="F90" i="2"/>
  <c r="F91" i="2"/>
  <c r="F92" i="2"/>
  <c r="F93" i="2"/>
  <c r="F94" i="2"/>
  <c r="F97" i="2"/>
  <c r="F101" i="2"/>
  <c r="F102" i="2"/>
  <c r="F103" i="2"/>
  <c r="F106" i="2"/>
  <c r="F107" i="2"/>
  <c r="F109" i="2"/>
  <c r="F112" i="2"/>
  <c r="F113" i="2"/>
  <c r="F119" i="2"/>
  <c r="F126" i="2"/>
  <c r="F127" i="2"/>
  <c r="F130" i="2"/>
  <c r="F141" i="2"/>
  <c r="F150" i="2"/>
  <c r="F160" i="2"/>
  <c r="F164" i="2"/>
  <c r="F168" i="2"/>
  <c r="F172" i="2"/>
  <c r="F173" i="2"/>
  <c r="F174" i="2"/>
  <c r="F175" i="2"/>
  <c r="F176" i="2"/>
  <c r="F179" i="2"/>
  <c r="F195" i="2"/>
  <c r="F199" i="2"/>
  <c r="F203" i="2"/>
  <c r="F207" i="2"/>
  <c r="F212" i="2"/>
  <c r="F213" i="2"/>
  <c r="F241" i="2"/>
  <c r="F242" i="2"/>
  <c r="F246" i="2"/>
  <c r="F247" i="2"/>
  <c r="F251" i="2"/>
  <c r="F252" i="2"/>
  <c r="F254" i="2"/>
  <c r="F255" i="2"/>
  <c r="F256" i="2"/>
  <c r="F259" i="2"/>
  <c r="F263" i="2"/>
  <c r="F265" i="2"/>
  <c r="F266" i="2"/>
  <c r="F269" i="2"/>
  <c r="F270" i="2"/>
  <c r="F273" i="2"/>
  <c r="F276" i="2"/>
  <c r="F279" i="2"/>
  <c r="F284" i="2"/>
  <c r="F295" i="2"/>
  <c r="F296" i="2"/>
  <c r="F297" i="2"/>
  <c r="F300" i="2"/>
  <c r="F301" i="2"/>
  <c r="F303" i="2"/>
  <c r="F310" i="2"/>
  <c r="F313" i="2"/>
  <c r="F334" i="2"/>
  <c r="F338" i="2"/>
  <c r="F339" i="2"/>
  <c r="F343" i="2"/>
  <c r="F346" i="2"/>
  <c r="F349" i="2"/>
  <c r="F356" i="2"/>
  <c r="F360" i="2"/>
  <c r="F363" i="2"/>
  <c r="F375" i="2"/>
  <c r="F381" i="2"/>
  <c r="F382" i="2"/>
  <c r="F383" i="2"/>
  <c r="F384" i="2"/>
  <c r="F385" i="2"/>
  <c r="F391" i="2"/>
  <c r="F31" i="2"/>
  <c r="E105" i="2"/>
  <c r="E104" i="2" s="1"/>
  <c r="F27" i="2"/>
  <c r="D100" i="2"/>
  <c r="D99" i="2" s="1"/>
  <c r="D28" i="2"/>
  <c r="D26" i="2" s="1"/>
  <c r="D25" i="2" s="1"/>
  <c r="E18" i="2"/>
  <c r="D18" i="2"/>
  <c r="E19" i="2"/>
  <c r="D19" i="2"/>
  <c r="E20" i="2"/>
  <c r="D20" i="2"/>
  <c r="E22" i="2"/>
  <c r="D22" i="2"/>
  <c r="E24" i="2"/>
  <c r="D24" i="2"/>
  <c r="E36" i="2"/>
  <c r="E35" i="2" s="1"/>
  <c r="D36" i="2"/>
  <c r="E38" i="2"/>
  <c r="D38" i="2"/>
  <c r="D41" i="2"/>
  <c r="F41" i="2" s="1"/>
  <c r="D148" i="2"/>
  <c r="F148" i="2" s="1"/>
  <c r="D149" i="2"/>
  <c r="F149" i="2" s="1"/>
  <c r="D152" i="2"/>
  <c r="F152" i="2" s="1"/>
  <c r="D155" i="2"/>
  <c r="F155" i="2" s="1"/>
  <c r="D156" i="2"/>
  <c r="F156" i="2" s="1"/>
  <c r="F183" i="2"/>
  <c r="D187" i="2"/>
  <c r="E190" i="2"/>
  <c r="D190" i="2"/>
  <c r="E191" i="2"/>
  <c r="D191" i="2"/>
  <c r="E217" i="2"/>
  <c r="D217" i="2"/>
  <c r="E218" i="2"/>
  <c r="D218" i="2"/>
  <c r="E219" i="2"/>
  <c r="D219" i="2"/>
  <c r="E220" i="2"/>
  <c r="D220" i="2"/>
  <c r="E118" i="2"/>
  <c r="F122" i="2"/>
  <c r="E223" i="2"/>
  <c r="D223" i="2"/>
  <c r="D224" i="2"/>
  <c r="F224" i="2" s="1"/>
  <c r="E230" i="2"/>
  <c r="D230" i="2"/>
  <c r="E231" i="2"/>
  <c r="D231" i="2"/>
  <c r="D233" i="2"/>
  <c r="E235" i="2"/>
  <c r="D236" i="2"/>
  <c r="D235" i="2" s="1"/>
  <c r="F282" i="2"/>
  <c r="F287" i="2"/>
  <c r="E290" i="2"/>
  <c r="E291" i="2"/>
  <c r="D291" i="2"/>
  <c r="D293" i="2"/>
  <c r="F293" i="2" s="1"/>
  <c r="E211" i="2"/>
  <c r="E210" i="2" s="1"/>
  <c r="E209" i="2" s="1"/>
  <c r="D211" i="2"/>
  <c r="E197" i="2"/>
  <c r="D197" i="2"/>
  <c r="D194" i="2"/>
  <c r="D193" i="2" s="1"/>
  <c r="D192" i="2" s="1"/>
  <c r="F192" i="2" s="1"/>
  <c r="D178" i="2"/>
  <c r="D171" i="2"/>
  <c r="D167" i="2"/>
  <c r="D166" i="2" s="1"/>
  <c r="D165" i="2" s="1"/>
  <c r="F165" i="2" s="1"/>
  <c r="D163" i="2"/>
  <c r="D162" i="2" s="1"/>
  <c r="D161" i="2" s="1"/>
  <c r="F161" i="2" s="1"/>
  <c r="D159" i="2"/>
  <c r="D140" i="2"/>
  <c r="D129" i="2"/>
  <c r="D128" i="2" s="1"/>
  <c r="F128" i="2" s="1"/>
  <c r="E125" i="2"/>
  <c r="E124" i="2" s="1"/>
  <c r="D125" i="2"/>
  <c r="E100" i="2"/>
  <c r="E99" i="2" s="1"/>
  <c r="F111" i="2"/>
  <c r="E108" i="2"/>
  <c r="E30" i="2" s="1"/>
  <c r="D108" i="2"/>
  <c r="D30" i="2" s="1"/>
  <c r="D105" i="2"/>
  <c r="D96" i="2"/>
  <c r="D95" i="2" s="1"/>
  <c r="F95" i="2" s="1"/>
  <c r="E87" i="2"/>
  <c r="E86" i="2" s="1"/>
  <c r="D87" i="2"/>
  <c r="E79" i="2"/>
  <c r="D80" i="2"/>
  <c r="D79" i="2" s="1"/>
  <c r="E75" i="2"/>
  <c r="E74" i="2" s="1"/>
  <c r="D75" i="2"/>
  <c r="D74" i="2" s="1"/>
  <c r="D69" i="2"/>
  <c r="E67" i="2"/>
  <c r="D67" i="2"/>
  <c r="E61" i="2"/>
  <c r="D61" i="2"/>
  <c r="E57" i="2"/>
  <c r="E56" i="2" s="1"/>
  <c r="D57" i="2"/>
  <c r="D50" i="2"/>
  <c r="D48" i="2" s="1"/>
  <c r="F48" i="2" s="1"/>
  <c r="E43" i="2"/>
  <c r="E42" i="2" s="1"/>
  <c r="D44" i="2"/>
  <c r="E240" i="2"/>
  <c r="E239" i="2" s="1"/>
  <c r="D240" i="2"/>
  <c r="D239" i="2" s="1"/>
  <c r="E245" i="2"/>
  <c r="E244" i="2" s="1"/>
  <c r="E243" i="2" s="1"/>
  <c r="D245" i="2"/>
  <c r="D250" i="2"/>
  <c r="E250" i="2"/>
  <c r="E249" i="2" s="1"/>
  <c r="E248" i="2" s="1"/>
  <c r="D258" i="2"/>
  <c r="D257" i="2" s="1"/>
  <c r="D253" i="2" s="1"/>
  <c r="F253" i="2" s="1"/>
  <c r="E262" i="2"/>
  <c r="E261" i="2" s="1"/>
  <c r="D262" i="2"/>
  <c r="D261" i="2" s="1"/>
  <c r="E267" i="2"/>
  <c r="D268" i="2"/>
  <c r="D267" i="2" s="1"/>
  <c r="D272" i="2"/>
  <c r="D275" i="2"/>
  <c r="D277" i="2"/>
  <c r="D234" i="2" s="1"/>
  <c r="E299" i="2"/>
  <c r="E298" i="2" s="1"/>
  <c r="E294" i="2" s="1"/>
  <c r="D302" i="2"/>
  <c r="D298" i="2" s="1"/>
  <c r="D294" i="2" s="1"/>
  <c r="D309" i="2"/>
  <c r="D286" i="2" s="1"/>
  <c r="E337" i="2"/>
  <c r="E317" i="2"/>
  <c r="D314" i="2"/>
  <c r="F314" i="2" s="1"/>
  <c r="D317" i="2"/>
  <c r="D320" i="2"/>
  <c r="F320" i="2" s="1"/>
  <c r="D323" i="2"/>
  <c r="F323" i="2" s="1"/>
  <c r="D324" i="2"/>
  <c r="F324" i="2" s="1"/>
  <c r="D327" i="2"/>
  <c r="F327" i="2" s="1"/>
  <c r="D330" i="2"/>
  <c r="F330" i="2" s="1"/>
  <c r="D312" i="2"/>
  <c r="D333" i="2"/>
  <c r="D332" i="2" s="1"/>
  <c r="D331" i="2" s="1"/>
  <c r="F331" i="2" s="1"/>
  <c r="D337" i="2"/>
  <c r="D336" i="2" s="1"/>
  <c r="D335" i="2" s="1"/>
  <c r="E340" i="2"/>
  <c r="D345" i="2"/>
  <c r="D326" i="2" s="1"/>
  <c r="F326" i="2" s="1"/>
  <c r="D348" i="2"/>
  <c r="F348" i="2" s="1"/>
  <c r="E355" i="2"/>
  <c r="E316" i="2" s="1"/>
  <c r="D355" i="2"/>
  <c r="D316" i="2" s="1"/>
  <c r="D322" i="2"/>
  <c r="D361" i="2"/>
  <c r="F361" i="2" s="1"/>
  <c r="D370" i="2"/>
  <c r="D369" i="2"/>
  <c r="E368" i="2"/>
  <c r="D368" i="2"/>
  <c r="D367" i="2"/>
  <c r="F367" i="2" s="1"/>
  <c r="E374" i="2"/>
  <c r="E373" i="2" s="1"/>
  <c r="D380" i="2"/>
  <c r="E380" i="2"/>
  <c r="E379" i="2" s="1"/>
  <c r="E378" i="2" s="1"/>
  <c r="E390" i="2"/>
  <c r="E389" i="2" s="1"/>
  <c r="E388" i="2" s="1"/>
  <c r="E387" i="2" s="1"/>
  <c r="E386" i="2" s="1"/>
  <c r="D390" i="2"/>
  <c r="D389" i="2" s="1"/>
  <c r="D388" i="2" s="1"/>
  <c r="E123" i="2" l="1"/>
  <c r="E115" i="2" s="1"/>
  <c r="F373" i="2"/>
  <c r="E372" i="2"/>
  <c r="E364" i="2" s="1"/>
  <c r="F30" i="2"/>
  <c r="E336" i="2"/>
  <c r="F336" i="2" s="1"/>
  <c r="E321" i="2"/>
  <c r="E318" i="2" s="1"/>
  <c r="D238" i="2"/>
  <c r="F272" i="2"/>
  <c r="D226" i="2"/>
  <c r="F226" i="2" s="1"/>
  <c r="E228" i="2"/>
  <c r="E222" i="2"/>
  <c r="E221" i="2" s="1"/>
  <c r="E260" i="2"/>
  <c r="E73" i="2"/>
  <c r="E20" i="1"/>
  <c r="F20" i="1" s="1"/>
  <c r="F67" i="2"/>
  <c r="F74" i="2"/>
  <c r="F108" i="2"/>
  <c r="F291" i="2"/>
  <c r="F18" i="2"/>
  <c r="D308" i="2"/>
  <c r="F286" i="2"/>
  <c r="F312" i="2"/>
  <c r="E215" i="2"/>
  <c r="F220" i="2"/>
  <c r="F234" i="2"/>
  <c r="F61" i="2"/>
  <c r="F23" i="2"/>
  <c r="F371" i="2"/>
  <c r="F316" i="2"/>
  <c r="F231" i="2"/>
  <c r="D151" i="2"/>
  <c r="F151" i="2" s="1"/>
  <c r="F40" i="2"/>
  <c r="F38" i="2"/>
  <c r="F19" i="2"/>
  <c r="F62" i="2"/>
  <c r="D117" i="2"/>
  <c r="D116" i="2" s="1"/>
  <c r="F267" i="2"/>
  <c r="F79" i="2"/>
  <c r="F290" i="2"/>
  <c r="F223" i="2"/>
  <c r="F218" i="2"/>
  <c r="F50" i="2"/>
  <c r="F69" i="2"/>
  <c r="E37" i="2"/>
  <c r="E34" i="2" s="1"/>
  <c r="F20" i="2"/>
  <c r="E17" i="2"/>
  <c r="F118" i="2"/>
  <c r="F194" i="2"/>
  <c r="F193" i="2"/>
  <c r="E189" i="2"/>
  <c r="E188" i="2" s="1"/>
  <c r="F191" i="2"/>
  <c r="F230" i="2"/>
  <c r="D216" i="2"/>
  <c r="F219" i="2"/>
  <c r="F268" i="2"/>
  <c r="F332" i="2"/>
  <c r="F322" i="2"/>
  <c r="F359" i="2"/>
  <c r="F368" i="2"/>
  <c r="F390" i="2"/>
  <c r="D341" i="2"/>
  <c r="F342" i="2"/>
  <c r="D292" i="2"/>
  <c r="F292" i="2" s="1"/>
  <c r="F302" i="2"/>
  <c r="D274" i="2"/>
  <c r="F274" i="2" s="1"/>
  <c r="F275" i="2"/>
  <c r="E238" i="2"/>
  <c r="F239" i="2"/>
  <c r="D139" i="2"/>
  <c r="F140" i="2"/>
  <c r="E196" i="2"/>
  <c r="F197" i="2"/>
  <c r="D35" i="2"/>
  <c r="F36" i="2"/>
  <c r="F100" i="2"/>
  <c r="D387" i="2"/>
  <c r="F388" i="2"/>
  <c r="D289" i="2"/>
  <c r="F299" i="2"/>
  <c r="D244" i="2"/>
  <c r="F245" i="2"/>
  <c r="D43" i="2"/>
  <c r="F44" i="2"/>
  <c r="D124" i="2"/>
  <c r="F124" i="2" s="1"/>
  <c r="F125" i="2"/>
  <c r="D158" i="2"/>
  <c r="F159" i="2"/>
  <c r="D154" i="2"/>
  <c r="D177" i="2"/>
  <c r="F177" i="2" s="1"/>
  <c r="F178" i="2"/>
  <c r="D201" i="2"/>
  <c r="F202" i="2"/>
  <c r="D210" i="2"/>
  <c r="F211" i="2"/>
  <c r="D121" i="2"/>
  <c r="D186" i="2"/>
  <c r="F186" i="2" s="1"/>
  <c r="F187" i="2"/>
  <c r="F389" i="2"/>
  <c r="F317" i="2"/>
  <c r="F24" i="2"/>
  <c r="D21" i="2"/>
  <c r="F22" i="2"/>
  <c r="F28" i="2"/>
  <c r="F240" i="2"/>
  <c r="F75" i="2"/>
  <c r="D366" i="2"/>
  <c r="F380" i="2"/>
  <c r="F262" i="2"/>
  <c r="D249" i="2"/>
  <c r="F250" i="2"/>
  <c r="D56" i="2"/>
  <c r="F56" i="2" s="1"/>
  <c r="F57" i="2"/>
  <c r="D86" i="2"/>
  <c r="F86" i="2" s="1"/>
  <c r="F87" i="2"/>
  <c r="D104" i="2"/>
  <c r="F104" i="2" s="1"/>
  <c r="F105" i="2"/>
  <c r="D170" i="2"/>
  <c r="D169" i="2" s="1"/>
  <c r="F171" i="2"/>
  <c r="D205" i="2"/>
  <c r="F206" i="2"/>
  <c r="F99" i="2"/>
  <c r="F236" i="2"/>
  <c r="F233" i="2"/>
  <c r="F217" i="2"/>
  <c r="F39" i="2"/>
  <c r="F355" i="2"/>
  <c r="F198" i="2"/>
  <c r="F190" i="2"/>
  <c r="D17" i="2"/>
  <c r="F374" i="2"/>
  <c r="F362" i="2"/>
  <c r="F283" i="2"/>
  <c r="F278" i="2"/>
  <c r="F258" i="2"/>
  <c r="F167" i="2"/>
  <c r="F163" i="2"/>
  <c r="F129" i="2"/>
  <c r="F96" i="2"/>
  <c r="D37" i="2"/>
  <c r="E21" i="2"/>
  <c r="F345" i="2"/>
  <c r="F337" i="2"/>
  <c r="F333" i="2"/>
  <c r="F309" i="2"/>
  <c r="F277" i="2"/>
  <c r="F257" i="2"/>
  <c r="F166" i="2"/>
  <c r="F162" i="2"/>
  <c r="F80" i="2"/>
  <c r="E98" i="2"/>
  <c r="D229" i="2"/>
  <c r="D147" i="2"/>
  <c r="F147" i="2" s="1"/>
  <c r="D49" i="2"/>
  <c r="F49" i="2" s="1"/>
  <c r="E216" i="2"/>
  <c r="D189" i="2"/>
  <c r="E25" i="2"/>
  <c r="F235" i="2"/>
  <c r="E205" i="2"/>
  <c r="D222" i="2"/>
  <c r="D221" i="2" s="1"/>
  <c r="E117" i="2"/>
  <c r="E116" i="2" s="1"/>
  <c r="E229" i="2"/>
  <c r="E289" i="2"/>
  <c r="D232" i="2"/>
  <c r="F232" i="2" s="1"/>
  <c r="D354" i="2"/>
  <c r="D350" i="2" s="1"/>
  <c r="E288" i="2"/>
  <c r="E281" i="2" s="1"/>
  <c r="D110" i="2"/>
  <c r="F110" i="2" s="1"/>
  <c r="D271" i="2"/>
  <c r="D66" i="2"/>
  <c r="E66" i="2"/>
  <c r="E55" i="2" s="1"/>
  <c r="E370" i="2"/>
  <c r="F370" i="2" s="1"/>
  <c r="D319" i="2"/>
  <c r="E366" i="2"/>
  <c r="E369" i="2"/>
  <c r="F369" i="2" s="1"/>
  <c r="D329" i="2"/>
  <c r="F329" i="2" s="1"/>
  <c r="E365" i="2"/>
  <c r="D358" i="2"/>
  <c r="D344" i="2"/>
  <c r="F344" i="2" s="1"/>
  <c r="E354" i="2"/>
  <c r="D347" i="2"/>
  <c r="F347" i="2" s="1"/>
  <c r="D379" i="2"/>
  <c r="D18" i="5"/>
  <c r="E32" i="5"/>
  <c r="E33" i="5" s="1"/>
  <c r="D32" i="5"/>
  <c r="D33" i="5" s="1"/>
  <c r="E30" i="5"/>
  <c r="D30" i="5"/>
  <c r="E28" i="5"/>
  <c r="E29" i="5" s="1"/>
  <c r="D28" i="5"/>
  <c r="D29" i="5" s="1"/>
  <c r="E26" i="5"/>
  <c r="D26" i="5"/>
  <c r="D20" i="5"/>
  <c r="E335" i="2" l="1"/>
  <c r="F335" i="2" s="1"/>
  <c r="F116" i="2"/>
  <c r="D228" i="2"/>
  <c r="F228" i="2" s="1"/>
  <c r="F271" i="2"/>
  <c r="D225" i="2"/>
  <c r="F225" i="2" s="1"/>
  <c r="F238" i="2"/>
  <c r="F308" i="2"/>
  <c r="D304" i="2"/>
  <c r="F304" i="2" s="1"/>
  <c r="D285" i="2"/>
  <c r="F285" i="2" s="1"/>
  <c r="E25" i="5"/>
  <c r="E181" i="2"/>
  <c r="E204" i="2"/>
  <c r="E180" i="2" s="1"/>
  <c r="D73" i="2"/>
  <c r="F73" i="2" s="1"/>
  <c r="F17" i="2"/>
  <c r="E16" i="2"/>
  <c r="E15" i="2" s="1"/>
  <c r="F37" i="2"/>
  <c r="D260" i="2"/>
  <c r="F260" i="2" s="1"/>
  <c r="D146" i="2"/>
  <c r="F146" i="2" s="1"/>
  <c r="F341" i="2"/>
  <c r="D340" i="2"/>
  <c r="F340" i="2" s="1"/>
  <c r="D16" i="2"/>
  <c r="F117" i="2"/>
  <c r="D123" i="2"/>
  <c r="F216" i="2"/>
  <c r="F298" i="2"/>
  <c r="F289" i="2"/>
  <c r="F366" i="2"/>
  <c r="D204" i="2"/>
  <c r="F205" i="2"/>
  <c r="D215" i="2"/>
  <c r="F215" i="2" s="1"/>
  <c r="F261" i="2"/>
  <c r="F26" i="2"/>
  <c r="D120" i="2"/>
  <c r="F120" i="2" s="1"/>
  <c r="F121" i="2"/>
  <c r="D185" i="2"/>
  <c r="F185" i="2" s="1"/>
  <c r="F201" i="2"/>
  <c r="E214" i="2"/>
  <c r="D181" i="2"/>
  <c r="F25" i="2"/>
  <c r="D157" i="2"/>
  <c r="F157" i="2" s="1"/>
  <c r="F158" i="2"/>
  <c r="F43" i="2"/>
  <c r="D42" i="2"/>
  <c r="F42" i="2" s="1"/>
  <c r="D315" i="2"/>
  <c r="F354" i="2"/>
  <c r="F182" i="2"/>
  <c r="F169" i="2"/>
  <c r="F170" i="2"/>
  <c r="D248" i="2"/>
  <c r="F248" i="2" s="1"/>
  <c r="F249" i="2"/>
  <c r="D209" i="2"/>
  <c r="F209" i="2" s="1"/>
  <c r="F210" i="2"/>
  <c r="D34" i="2"/>
  <c r="F34" i="2" s="1"/>
  <c r="F35" i="2"/>
  <c r="F138" i="2"/>
  <c r="F139" i="2"/>
  <c r="D365" i="2"/>
  <c r="F365" i="2" s="1"/>
  <c r="F379" i="2"/>
  <c r="F357" i="2"/>
  <c r="F358" i="2"/>
  <c r="D196" i="2"/>
  <c r="F221" i="2"/>
  <c r="F222" i="2"/>
  <c r="D188" i="2"/>
  <c r="F188" i="2" s="1"/>
  <c r="F189" i="2"/>
  <c r="F229" i="2"/>
  <c r="F21" i="2"/>
  <c r="D153" i="2"/>
  <c r="F153" i="2" s="1"/>
  <c r="F154" i="2"/>
  <c r="D243" i="2"/>
  <c r="F243" i="2" s="1"/>
  <c r="F244" i="2"/>
  <c r="D386" i="2"/>
  <c r="F386" i="2" s="1"/>
  <c r="F387" i="2"/>
  <c r="F372" i="2"/>
  <c r="F319" i="2"/>
  <c r="D55" i="2"/>
  <c r="F55" i="2" s="1"/>
  <c r="F66" i="2"/>
  <c r="D98" i="2"/>
  <c r="F98" i="2" s="1"/>
  <c r="F294" i="2"/>
  <c r="D288" i="2"/>
  <c r="D328" i="2"/>
  <c r="F328" i="2" s="1"/>
  <c r="E315" i="2"/>
  <c r="E311" i="2" s="1"/>
  <c r="E350" i="2"/>
  <c r="D325" i="2"/>
  <c r="F325" i="2" s="1"/>
  <c r="D321" i="2"/>
  <c r="F321" i="2" s="1"/>
  <c r="D378" i="2"/>
  <c r="D364" i="2" s="1"/>
  <c r="D17" i="5"/>
  <c r="E15" i="5"/>
  <c r="F15" i="5" s="1"/>
  <c r="D24" i="5"/>
  <c r="F204" i="2" l="1"/>
  <c r="D281" i="2"/>
  <c r="D214" i="2"/>
  <c r="F214" i="2" s="1"/>
  <c r="F181" i="2"/>
  <c r="E24" i="5"/>
  <c r="E13" i="5" s="1"/>
  <c r="F13" i="5" s="1"/>
  <c r="F25" i="5"/>
  <c r="F24" i="5"/>
  <c r="E13" i="2"/>
  <c r="E393" i="2" s="1"/>
  <c r="D318" i="2"/>
  <c r="F318" i="2" s="1"/>
  <c r="F16" i="2"/>
  <c r="D15" i="2"/>
  <c r="F315" i="2"/>
  <c r="F123" i="2"/>
  <c r="D115" i="2"/>
  <c r="F115" i="2" s="1"/>
  <c r="F364" i="2"/>
  <c r="F378" i="2"/>
  <c r="E352" i="2"/>
  <c r="F353" i="2"/>
  <c r="F288" i="2"/>
  <c r="D145" i="2"/>
  <c r="F145" i="2" s="1"/>
  <c r="F350" i="2"/>
  <c r="D180" i="2"/>
  <c r="F180" i="2" s="1"/>
  <c r="F196" i="2"/>
  <c r="D15" i="5"/>
  <c r="D311" i="2" l="1"/>
  <c r="F311" i="2" s="1"/>
  <c r="D13" i="5"/>
  <c r="F281" i="2"/>
  <c r="F15" i="2"/>
  <c r="E351" i="2"/>
  <c r="F351" i="2" s="1"/>
  <c r="F352" i="2"/>
  <c r="D13" i="2" l="1"/>
  <c r="F13" i="2" l="1"/>
</calcChain>
</file>

<file path=xl/sharedStrings.xml><?xml version="1.0" encoding="utf-8"?>
<sst xmlns="http://schemas.openxmlformats.org/spreadsheetml/2006/main" count="2230" uniqueCount="941">
  <si>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</si>
  <si>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</si>
  <si>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</si>
  <si>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</si>
  <si>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</si>
  <si>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</si>
  <si>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</si>
  <si>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</si>
  <si>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</si>
  <si>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</si>
  <si>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</si>
  <si>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</si>
  <si>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</si>
  <si>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городского округа "Вуктыл"</t>
  </si>
  <si>
    <t>МО ГО "Вуктыл"</t>
  </si>
  <si>
    <t>Единица измерения: руб.</t>
  </si>
  <si>
    <t>89793944</t>
  </si>
  <si>
    <t>992</t>
  </si>
  <si>
    <t>87712000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</si>
  <si>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</si>
  <si>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</si>
  <si>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</si>
  <si>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</si>
  <si>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</si>
  <si>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</si>
  <si>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</si>
  <si>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</si>
  <si>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</si>
  <si>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</si>
  <si>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</si>
  <si>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</si>
  <si>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</si>
  <si>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</si>
  <si>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</si>
  <si>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</si>
  <si>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</si>
  <si>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</si>
  <si>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</si>
  <si>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</si>
  <si>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</si>
  <si>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</si>
  <si>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</si>
  <si>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</si>
  <si>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</si>
  <si>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</si>
  <si>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</si>
  <si>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</si>
  <si>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</si>
  <si>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</si>
  <si>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</si>
  <si>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</si>
  <si>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</si>
  <si>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</si>
  <si>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</si>
  <si>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</si>
  <si>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</si>
  <si>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</si>
  <si>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</si>
  <si>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</si>
  <si>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</si>
  <si>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</si>
  <si>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</si>
  <si>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</si>
  <si>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</si>
  <si>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</si>
  <si>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</si>
  <si>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</si>
  <si>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</si>
  <si>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</si>
  <si>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</si>
  <si>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</si>
  <si>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</si>
  <si>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182 10502010022100110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</si>
  <si>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</si>
  <si>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</si>
  <si>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182 10504010021000110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</si>
  <si>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</si>
  <si>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</si>
  <si>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</si>
  <si>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182 10601020041000110</t>
  </si>
  <si>
    <t>182 10601020042100110</t>
  </si>
  <si>
    <t>Земельный налог с организаций</t>
  </si>
  <si>
    <t>Земельный налог с физических лиц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</si>
  <si>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</si>
  <si>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</si>
  <si>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</si>
  <si>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</si>
  <si>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</si>
  <si>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</si>
  <si>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923 11105012040000120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</si>
  <si>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</si>
  <si>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</si>
  <si>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923 11105034040000120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</si>
  <si>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</si>
  <si>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</si>
  <si>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923 11105074040000120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</si>
  <si>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</si>
  <si>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</si>
  <si>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923 11109044040000120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</si>
  <si>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</si>
  <si>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</si>
  <si>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</si>
  <si>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</si>
  <si>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ДОХОДЫ ОТ ОКАЗАНИЯ ПЛАТНЫХ УСЛУГ И КОМПЕНСАЦИИ ЗАТРАТ ГОСУДАРСТВА</t>
  </si>
  <si>
    <t>923 11300000000000000</t>
  </si>
  <si>
    <t>Прочие доходы от компенсации затрат государства</t>
  </si>
  <si>
    <t>Прочие доходы от компенсации затрат бюджетов городских округов</t>
  </si>
  <si>
    <t>923 11302994040000130</t>
  </si>
  <si>
    <t>ШТРАФЫ, САНКЦИИ, ВОЗМЕЩЕНИЕ УЩЕРБА</t>
  </si>
  <si>
    <t>000 11600000000000000</t>
  </si>
  <si>
    <t>ПРОЧИЕ НЕНАЛОГОВЫЕ ДОХОДЫ</t>
  </si>
  <si>
    <t>000 11700000000000000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</si>
  <si>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</si>
  <si>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</si>
  <si>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</si>
  <si>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</si>
  <si>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</si>
  <si>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</si>
  <si>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992 20215001000000150</t>
  </si>
  <si>
    <t>992 20215001040000150</t>
  </si>
  <si>
    <t>Дотации бюджетам на поддержку мер по обеспечению сбалансированности бюджетов</t>
  </si>
  <si>
    <t>992 20215002000000150</t>
  </si>
  <si>
    <t>Дотации бюджетам городских округов на поддержку мер по обеспечению сбалансированности бюджетов</t>
  </si>
  <si>
    <t>992 20215002040000150</t>
  </si>
  <si>
    <t>Субвенции бюджетам бюджетной системы Российской Федерации</t>
  </si>
  <si>
    <t>000 20230000000000150</t>
  </si>
  <si>
    <t>Прочие субвенции бюджетам городских округов</t>
  </si>
  <si>
    <t>975 20239999040000150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</si>
  <si>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</si>
  <si>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</si>
  <si>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</si>
  <si>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</si>
  <si>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</si>
  <si>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</si>
  <si>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</si>
  <si>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</si>
  <si>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</si>
  <si>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</si>
  <si>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</si>
  <si>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</si>
  <si>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</si>
  <si>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</si>
  <si>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</si>
  <si>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</si>
  <si>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</si>
  <si>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</si>
  <si>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</si>
  <si>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</si>
  <si>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</si>
  <si>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</si>
  <si>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</si>
  <si>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</si>
  <si>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</si>
  <si>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</si>
  <si>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</si>
  <si>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</si>
  <si>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</si>
  <si>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</si>
  <si>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</si>
  <si>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</si>
  <si>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</si>
  <si>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</si>
  <si>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</si>
  <si>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</si>
  <si>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</si>
  <si>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</si>
  <si>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</si>
  <si>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</si>
  <si>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</si>
  <si>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</si>
  <si>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</si>
  <si>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</si>
  <si>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</si>
  <si>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</si>
  <si>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</si>
  <si>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</si>
  <si>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</si>
  <si>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</si>
  <si>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</si>
  <si>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</si>
  <si>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</si>
  <si>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</si>
  <si>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</si>
  <si>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</si>
  <si>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</si>
  <si>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</si>
  <si>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</si>
  <si>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</si>
  <si>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</si>
  <si>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</si>
  <si>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</si>
  <si>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</si>
  <si>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</si>
  <si>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</si>
  <si>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</si>
  <si>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</si>
  <si>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</si>
  <si>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</si>
  <si>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</si>
  <si>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</si>
  <si>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</si>
  <si>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</si>
  <si>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</si>
  <si>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</si>
  <si>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</si>
  <si>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</si>
  <si>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</si>
  <si>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</si>
  <si>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</si>
  <si>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</si>
  <si>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</si>
  <si>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</si>
  <si>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</si>
  <si>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</si>
  <si>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</si>
  <si>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</si>
  <si>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</si>
  <si>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</si>
  <si>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</si>
  <si>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</si>
  <si>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</si>
  <si>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</si>
  <si>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</si>
  <si>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</si>
  <si>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</si>
  <si>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</si>
  <si>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</si>
  <si>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</si>
  <si>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</si>
  <si>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</si>
  <si>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</si>
  <si>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</si>
  <si>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</si>
  <si>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</si>
  <si>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</si>
  <si>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</si>
  <si>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</si>
  <si>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</si>
  <si>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000 0309 0000000000 122 </t>
  </si>
  <si>
    <t xml:space="preserve">000 0309 0000000000 123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</si>
  <si>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</si>
  <si>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</si>
  <si>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</si>
  <si>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</si>
  <si>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</si>
  <si>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</si>
  <si>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</si>
  <si>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</si>
  <si>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</si>
  <si>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</si>
  <si>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</si>
  <si>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</si>
  <si>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</si>
  <si>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</si>
  <si>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</si>
  <si>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</si>
  <si>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</si>
  <si>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бюджетным учреждениям</t>
  </si>
  <si>
    <t xml:space="preserve">000 0400 0000000000 610 </t>
  </si>
  <si>
    <t>Субсидии бюджетным учреждениям на иные цели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</si>
  <si>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</si>
  <si>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</si>
  <si>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</si>
  <si>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</si>
  <si>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</si>
  <si>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</si>
  <si>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</si>
  <si>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</si>
  <si>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</si>
  <si>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</si>
  <si>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000 0405 0000000000 800 </t>
  </si>
  <si>
    <t xml:space="preserve">000 0405 0000000000 810 </t>
  </si>
  <si>
    <t xml:space="preserve">000 0405 0000000000 813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</si>
  <si>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</si>
  <si>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</si>
  <si>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</si>
  <si>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</si>
  <si>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</si>
  <si>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</si>
  <si>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</si>
  <si>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</si>
  <si>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</si>
  <si>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</si>
  <si>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</si>
  <si>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</si>
  <si>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</si>
  <si>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</si>
  <si>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</si>
  <si>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 xml:space="preserve">000 0412 0000000000 600 </t>
  </si>
  <si>
    <t xml:space="preserve">000 0412 0000000000 610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</si>
  <si>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</si>
  <si>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</si>
  <si>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</si>
  <si>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</si>
  <si>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</si>
  <si>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</si>
  <si>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</si>
  <si>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</si>
  <si>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</si>
  <si>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</si>
  <si>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</si>
  <si>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</si>
  <si>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</si>
  <si>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</si>
  <si>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</si>
  <si>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</si>
  <si>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</si>
  <si>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</si>
  <si>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</si>
  <si>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 xml:space="preserve">000 0500 0000000000 612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</si>
  <si>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</si>
  <si>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</si>
  <si>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</si>
  <si>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</si>
  <si>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</si>
  <si>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</si>
  <si>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</si>
  <si>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</si>
  <si>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</si>
  <si>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</si>
  <si>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</si>
  <si>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</si>
  <si>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</si>
  <si>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</si>
  <si>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</si>
  <si>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</si>
  <si>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</si>
  <si>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</si>
  <si>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</si>
  <si>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</si>
  <si>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000 0505 0000000000 600 </t>
  </si>
  <si>
    <t xml:space="preserve">000 0505 0000000000 610 </t>
  </si>
  <si>
    <t xml:space="preserve">000 0505 0000000000 611 </t>
  </si>
  <si>
    <t xml:space="preserve">000 0505 0000000000 612 </t>
  </si>
  <si>
    <t>ОБРАЗОВАНИЕ</t>
  </si>
  <si>
    <t xml:space="preserve">000 0700 0000000000 000 </t>
  </si>
  <si>
    <t xml:space="preserve">000 0700 0000000000 100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</si>
  <si>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</si>
  <si>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</si>
  <si>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</si>
  <si>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000 0700 0000000000 123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</si>
  <si>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</si>
  <si>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</si>
  <si>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</si>
  <si>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</si>
  <si>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</si>
  <si>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</si>
  <si>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</si>
  <si>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</si>
  <si>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</si>
  <si>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</si>
  <si>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</si>
  <si>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Субсидии (гранты в форме субсидий), подлежащие казначейскому сопровождению</t>
  </si>
  <si>
    <t xml:space="preserve">000 0700 0000000000 632 </t>
  </si>
  <si>
    <t xml:space="preserve">000 0700 0000000000 800 </t>
  </si>
  <si>
    <t xml:space="preserve">000 0700 0000000000 850 </t>
  </si>
  <si>
    <t xml:space="preserve">000 0700 0000000000 852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</si>
  <si>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</si>
  <si>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</si>
  <si>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</si>
  <si>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</si>
  <si>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</si>
  <si>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</si>
  <si>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</si>
  <si>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</si>
  <si>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</si>
  <si>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</si>
  <si>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</si>
  <si>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</si>
  <si>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</si>
  <si>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</si>
  <si>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</si>
  <si>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</si>
  <si>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</si>
  <si>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</si>
  <si>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</si>
  <si>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</si>
  <si>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</si>
  <si>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</si>
  <si>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</si>
  <si>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000 0707 0000000000 600 </t>
  </si>
  <si>
    <t xml:space="preserve">000 0707 0000000000 610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</si>
  <si>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</si>
  <si>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</si>
  <si>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</si>
  <si>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</si>
  <si>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</si>
  <si>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</si>
  <si>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</si>
  <si>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000 0709 0000000000 123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</si>
  <si>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</si>
  <si>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</si>
  <si>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</si>
  <si>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</si>
  <si>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</si>
  <si>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000 0709 0000000000 600 </t>
  </si>
  <si>
    <t xml:space="preserve">000 0709 0000000000 630 </t>
  </si>
  <si>
    <t xml:space="preserve">000 0709 0000000000 632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</si>
  <si>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</si>
  <si>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</si>
  <si>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</si>
  <si>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</si>
  <si>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</si>
  <si>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</si>
  <si>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</si>
  <si>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000 0800 0000000000 123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</si>
  <si>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</si>
  <si>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</si>
  <si>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</si>
  <si>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</si>
  <si>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</si>
  <si>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</si>
  <si>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</si>
  <si>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</si>
  <si>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</si>
  <si>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</si>
  <si>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</si>
  <si>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</si>
  <si>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</si>
  <si>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</si>
  <si>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</si>
  <si>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</si>
  <si>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</si>
  <si>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</si>
  <si>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</si>
  <si>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000 0801 0000000000 632 </t>
  </si>
  <si>
    <t>Другие вопросы в области культуры, кинематографии</t>
  </si>
  <si>
    <t xml:space="preserve">000 0804 0000000000 000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</si>
  <si>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</si>
  <si>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</si>
  <si>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</si>
  <si>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</si>
  <si>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000 1000 0000000000 123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</si>
  <si>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</si>
  <si>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</si>
  <si>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</si>
  <si>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</si>
  <si>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</si>
  <si>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</si>
  <si>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</si>
  <si>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</si>
  <si>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</si>
  <si>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</si>
  <si>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</si>
  <si>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</si>
  <si>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</si>
  <si>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</si>
  <si>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</si>
  <si>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Иные выплаты населению</t>
  </si>
  <si>
    <t xml:space="preserve">000 1000 0000000000 360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</si>
  <si>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</si>
  <si>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</si>
  <si>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</si>
  <si>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</si>
  <si>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</si>
  <si>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</si>
  <si>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</si>
  <si>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</si>
  <si>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</si>
  <si>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</si>
  <si>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</si>
  <si>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</si>
  <si>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</si>
  <si>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</si>
  <si>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</si>
  <si>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</si>
  <si>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</si>
  <si>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</si>
  <si>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>Охрана семьи и детства</t>
  </si>
  <si>
    <t xml:space="preserve">000 1004 0000000000 000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</si>
  <si>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</si>
  <si>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</si>
  <si>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</si>
  <si>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</si>
  <si>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</si>
  <si>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</si>
  <si>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</si>
  <si>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</si>
  <si>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</si>
  <si>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</si>
  <si>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000 1006 0000000000 123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</si>
  <si>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</si>
  <si>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</si>
  <si>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</si>
  <si>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</si>
  <si>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000 1006 0000000000 320 </t>
  </si>
  <si>
    <t xml:space="preserve">000 1006 0000000000 321 </t>
  </si>
  <si>
    <t xml:space="preserve">000 1006 0000000000 360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</si>
  <si>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</si>
  <si>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</si>
  <si>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</si>
  <si>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</si>
  <si>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</si>
  <si>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</si>
  <si>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</si>
  <si>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000 1100 0000000000 122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</si>
  <si>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</si>
  <si>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</si>
  <si>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</si>
  <si>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</si>
  <si>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</si>
  <si>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</si>
  <si>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</si>
  <si>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</si>
  <si>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</si>
  <si>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</si>
  <si>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</si>
  <si>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</si>
  <si>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</si>
  <si>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</si>
  <si>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</si>
  <si>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</si>
  <si>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</si>
  <si>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</si>
  <si>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</si>
  <si>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</si>
  <si>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</si>
  <si>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</si>
  <si>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</si>
  <si>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</si>
  <si>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</si>
  <si>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</si>
  <si>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</si>
  <si>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</si>
  <si>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</si>
  <si>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</si>
  <si>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</si>
  <si>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</si>
  <si>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</si>
  <si>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</si>
  <si>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</si>
  <si>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</si>
  <si>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</si>
  <si>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</si>
  <si>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</si>
  <si>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</si>
  <si>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</si>
  <si>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</si>
  <si>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</si>
  <si>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</si>
  <si>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</si>
  <si>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</si>
  <si>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</si>
  <si>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</si>
  <si>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</si>
  <si>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</si>
  <si>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</si>
  <si>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</si>
  <si>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C:\форма 117\117Y01.txt</t>
  </si>
  <si>
    <t>Доходы/EXPORT_SRC_CODE</t>
  </si>
  <si>
    <t>007007</t>
  </si>
  <si>
    <t>Доходы/PERIOD</t>
  </si>
  <si>
    <t>х</t>
  </si>
  <si>
    <t xml:space="preserve">     в том числе:</t>
  </si>
  <si>
    <t xml:space="preserve">  Кредиты кредитных организаций в валюте Российской Федерации</t>
  </si>
  <si>
    <t xml:space="preserve"> 992 0102000000 0000 000</t>
  </si>
  <si>
    <t xml:space="preserve">  Получение кредитов от кредитных организаций в валюте Российской Федерации</t>
  </si>
  <si>
    <t xml:space="preserve"> 992 0102000000 0000 700</t>
  </si>
  <si>
    <t xml:space="preserve">  Получение кредитов от кредитных организаций бюджетами городских округов в валюте Российской Федерации</t>
  </si>
  <si>
    <t xml:space="preserve"> 992 0102000004 0000 710</t>
  </si>
  <si>
    <t xml:space="preserve">  Погашение кредитов, предоставленных кредитными организациями в валюте Российской Федерации</t>
  </si>
  <si>
    <t xml:space="preserve"> 992 0102000000 0000 800</t>
  </si>
  <si>
    <t xml:space="preserve">  Погашение бюджетами городских округов кредитов от кредитных организаций в валюте Российской Федерации</t>
  </si>
  <si>
    <t xml:space="preserve"> 992 0102000004 0000 810</t>
  </si>
  <si>
    <t xml:space="preserve"> - </t>
  </si>
  <si>
    <t>изменение остатков средств</t>
  </si>
  <si>
    <t xml:space="preserve"> 992 0105000000 0000 000</t>
  </si>
  <si>
    <t xml:space="preserve">  Изменение остатков средств на счетах по учету средств бюджетов</t>
  </si>
  <si>
    <t xml:space="preserve"> 992 0105000000 0000 500</t>
  </si>
  <si>
    <t xml:space="preserve">  Увеличение прочих остатков средств бюджетов</t>
  </si>
  <si>
    <t xml:space="preserve"> 992 0105020000 0000 500</t>
  </si>
  <si>
    <t xml:space="preserve">  Увеличение прочих остатков денежных средств бюджетов</t>
  </si>
  <si>
    <t xml:space="preserve"> 992 0105020100 0000 510</t>
  </si>
  <si>
    <t xml:space="preserve">  Увеличение прочих остатков денежных средств  бюджетов городских округов</t>
  </si>
  <si>
    <t xml:space="preserve"> 992 0105020104 0000 510</t>
  </si>
  <si>
    <t xml:space="preserve"> 992 0105000000 0000 600</t>
  </si>
  <si>
    <t xml:space="preserve">  Уменьшение прочих остатков средств бюджетов</t>
  </si>
  <si>
    <t xml:space="preserve"> 992 0105020000 0000 600</t>
  </si>
  <si>
    <t xml:space="preserve">  Уменьшение прочих остатков денежных средств бюджетов</t>
  </si>
  <si>
    <t xml:space="preserve"> 992 0105020100 0000 610</t>
  </si>
  <si>
    <t xml:space="preserve">  Уменьшение прочих остатков денежных средств бюджетов городских округов</t>
  </si>
  <si>
    <t xml:space="preserve"> 992 0105020104 0000 610</t>
  </si>
  <si>
    <t>(подпись)</t>
  </si>
  <si>
    <t>(расшифровка подписи)</t>
  </si>
  <si>
    <t>службы</t>
  </si>
  <si>
    <t>Главный бухгалтер</t>
  </si>
  <si>
    <t>С.К. Новинькова</t>
  </si>
  <si>
    <t xml:space="preserve">000 1105 0000000000 244 </t>
  </si>
  <si>
    <t>000 1105 0000000000 240</t>
  </si>
  <si>
    <t xml:space="preserve">000 1105 0000000000 200 </t>
  </si>
  <si>
    <t>000 1105 0000000000 120</t>
  </si>
  <si>
    <t>000 1105 0000000000 123</t>
  </si>
  <si>
    <t>000 1105 0000000000 122</t>
  </si>
  <si>
    <t xml:space="preserve">000 1004 0000000000 300 </t>
  </si>
  <si>
    <t xml:space="preserve">000 1004 0000000000 320 </t>
  </si>
  <si>
    <t xml:space="preserve">000 1004 0000000000 322 </t>
  </si>
  <si>
    <t xml:space="preserve">000 0709 0000000000 400 </t>
  </si>
  <si>
    <t xml:space="preserve">000 0709 0000000000 410 </t>
  </si>
  <si>
    <t xml:space="preserve">000 0709 0000000000 414 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</si>
  <si>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</si>
  <si>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</si>
  <si>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</si>
  <si>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000 0102 0000000000 122 </t>
  </si>
  <si>
    <t xml:space="preserve">000 0102 0000000000 121 </t>
  </si>
  <si>
    <t xml:space="preserve">000 0102 0000000000 129 </t>
  </si>
  <si>
    <t>000 0103 0000000000 120</t>
  </si>
  <si>
    <t>000 0103 0000000000 122</t>
  </si>
  <si>
    <t>000 0103 0000000000 000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</si>
  <si>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</si>
  <si>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</si>
  <si>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</si>
  <si>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</si>
  <si>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</si>
  <si>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000 0113 0000000000 242 </t>
  </si>
  <si>
    <t xml:space="preserve">000 0113 0000000000 360 </t>
  </si>
  <si>
    <t xml:space="preserve">000 0113 0000000000 300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</si>
  <si>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</si>
  <si>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</si>
  <si>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</si>
  <si>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</si>
  <si>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000 0412 0000000000 244 </t>
  </si>
  <si>
    <t>000 0103 0000000000 100</t>
  </si>
  <si>
    <t xml:space="preserve">000 0106 0000000000 853 </t>
  </si>
  <si>
    <t xml:space="preserve">000 0107 0000000000 000 </t>
  </si>
  <si>
    <t>Обеспечение проведения выборов и референдумов</t>
  </si>
  <si>
    <t xml:space="preserve">000 0107 0000000000 200 </t>
  </si>
  <si>
    <t xml:space="preserve">000 0107 0000000000 240 </t>
  </si>
  <si>
    <t xml:space="preserve">000 0107 0000000000 244 </t>
  </si>
  <si>
    <t xml:space="preserve">000 0100 0000000000 300 </t>
  </si>
  <si>
    <t xml:space="preserve"> 923 20230024040000150</t>
  </si>
  <si>
    <t xml:space="preserve"> 992 20230024040000150</t>
  </si>
  <si>
    <t>182 11610129010000140</t>
  </si>
  <si>
    <t>923 11611064010000140</t>
  </si>
  <si>
    <t>000 11400000000000000</t>
  </si>
  <si>
    <t>000 11200000000000000</t>
  </si>
  <si>
    <t>000 11100000000000000</t>
  </si>
  <si>
    <t>000 10600000000000000</t>
  </si>
  <si>
    <t>000 10500000000000000</t>
  </si>
  <si>
    <t>000 10300000000000000</t>
  </si>
  <si>
    <t>923 11402043040000410</t>
  </si>
  <si>
    <t>923 11406012040000430</t>
  </si>
  <si>
    <t>182 10606042042100110</t>
  </si>
  <si>
    <t>182 10606042041000110</t>
  </si>
  <si>
    <t>182 10606032043000110</t>
  </si>
  <si>
    <t>182 10606032042100110</t>
  </si>
  <si>
    <t>182 10606032041000110</t>
  </si>
  <si>
    <t>182 10504010022100110</t>
  </si>
  <si>
    <t>182 10501011011000110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</si>
  <si>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</si>
  <si>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</si>
  <si>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</si>
  <si>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</si>
  <si>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</si>
  <si>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</si>
  <si>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</si>
  <si>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</si>
  <si>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</si>
  <si>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</si>
  <si>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</si>
  <si>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Дотации бюджетам городских округов на выравнивание бюджетной обеспеченности из бюджета субъекта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</si>
  <si>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</si>
  <si>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ДОХОДЫ ОТ ПРОДАЖИ МАТЕРИАЛЬНЫХ И НЕМАТЕРИАЛЬНЫХ АКТИВОВ</t>
  </si>
  <si>
    <t>000 11611060010000140</t>
  </si>
  <si>
    <t>000 11406010000000430</t>
  </si>
  <si>
    <t>000 11302990000000130</t>
  </si>
  <si>
    <t>000 11201000010000120</t>
  </si>
  <si>
    <t>000 11109040000000120</t>
  </si>
  <si>
    <t>000 11105070000000120</t>
  </si>
  <si>
    <t>000 11105030000000120</t>
  </si>
  <si>
    <t>000 10807170010000110</t>
  </si>
  <si>
    <t>00010803000010000110</t>
  </si>
  <si>
    <t>000 10606040000000110</t>
  </si>
  <si>
    <t>000 10601000000000110</t>
  </si>
  <si>
    <t>000 10504000020000110</t>
  </si>
  <si>
    <t>000 10502000020000110</t>
  </si>
  <si>
    <t>000 10501010010000110</t>
  </si>
  <si>
    <t>000 10302000010000110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</si>
  <si>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</si>
  <si>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</si>
  <si>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Платежи, уплачиваемые в целях возмещения вреда, причиняемого автомобильным дорогам</t>
  </si>
  <si>
    <t>Доходы от продажи земельных участков, государственная собственность на которые не разграничена</t>
  </si>
  <si>
    <t xml:space="preserve"> </t>
  </si>
  <si>
    <t>923 20235118040000150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</si>
  <si>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</si>
  <si>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Прочие неналоговые доходы бюджетов городских округов</t>
  </si>
  <si>
    <t>923 11705040040000180</t>
  </si>
  <si>
    <t>Прочие неналоговые доходы</t>
  </si>
  <si>
    <t>000 11705000000000180</t>
  </si>
  <si>
    <t xml:space="preserve"> 923 11610123010041140</t>
  </si>
  <si>
    <t>000 11610120000000140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</si>
  <si>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</si>
  <si>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</si>
  <si>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</si>
  <si>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</si>
  <si>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</si>
  <si>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</si>
  <si>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</si>
  <si>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</si>
  <si>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</si>
  <si>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</si>
  <si>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</si>
  <si>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</si>
  <si>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</si>
  <si>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</si>
  <si>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000 11601000010000140</t>
  </si>
  <si>
    <t>Административные штрафы, установленные Кодексом Российской Федерации об административных правонарушениях</t>
  </si>
  <si>
    <t>00011500000000000000</t>
  </si>
  <si>
    <t>923 11502040040000140</t>
  </si>
  <si>
    <t>АДМИНИСТРАТИВНЫЕ ПЛАТЕЖИ И СБОРЫ</t>
  </si>
  <si>
    <t>Платежи, взимаемые государственными и муниципальными органами (организациями) за выполнение определенных функций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</si>
  <si>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</si>
  <si>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000 11502000000000140</t>
  </si>
  <si>
    <t>000 11402040040000410</t>
  </si>
  <si>
    <t>000 11406020000000430</t>
  </si>
  <si>
    <t>923 11406024040000430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</si>
  <si>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</si>
  <si>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</si>
  <si>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000 10606030000000110</t>
  </si>
  <si>
    <t>000 10606000000000110</t>
  </si>
  <si>
    <t xml:space="preserve"> 182 10502010023000110</t>
  </si>
  <si>
    <t xml:space="preserve"> 182 10502020022100110</t>
  </si>
  <si>
    <t>Единый налог на вмененный доход для отдельных видов деятельности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</si>
  <si>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</si>
  <si>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182 10102040011000110</t>
  </si>
  <si>
    <t>000 0804 0000000000 244</t>
  </si>
  <si>
    <t xml:space="preserve">000 0804 0000000000 240 </t>
  </si>
  <si>
    <t xml:space="preserve">000 0804 0000000000 200 </t>
  </si>
  <si>
    <t xml:space="preserve">000 0709 0000000000 853 </t>
  </si>
  <si>
    <t xml:space="preserve">000 0503 0000000000 247 </t>
  </si>
  <si>
    <t xml:space="preserve">000 0502 0000000000 247 </t>
  </si>
  <si>
    <t xml:space="preserve">000 0310 0000000000 244 </t>
  </si>
  <si>
    <t xml:space="preserve">000 0310 0000000000 240 </t>
  </si>
  <si>
    <t xml:space="preserve">000 0310 0000000000 200 </t>
  </si>
  <si>
    <t xml:space="preserve">000 0310 0000000000 123 </t>
  </si>
  <si>
    <t xml:space="preserve">000 0310 0000000000 120 </t>
  </si>
  <si>
    <t xml:space="preserve">000 0310 0000000000 100 </t>
  </si>
  <si>
    <t xml:space="preserve">000 0310 0000000000 000 </t>
  </si>
  <si>
    <t xml:space="preserve">000 0113 0000000000 853 </t>
  </si>
  <si>
    <t xml:space="preserve">000 0104 0000000000 247 </t>
  </si>
  <si>
    <t>000 0100 0000000000 247</t>
  </si>
  <si>
    <t xml:space="preserve">000 0500 0000000000 247 </t>
  </si>
  <si>
    <t xml:space="preserve">000 0700 0000000000 853 </t>
  </si>
  <si>
    <t>Закупка энергетических ресурсов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</si>
  <si>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</si>
  <si>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923 20229999040000150</t>
  </si>
  <si>
    <t xml:space="preserve"> 975 20245303040000150</t>
  </si>
  <si>
    <t>000 20245303000000150</t>
  </si>
  <si>
    <t>000 20240000000000150</t>
  </si>
  <si>
    <t xml:space="preserve"> 975 20225304040000150</t>
  </si>
  <si>
    <t>000 20239999000000150</t>
  </si>
  <si>
    <t>000 20220000000000150</t>
  </si>
  <si>
    <t xml:space="preserve"> 923 11610031040000140</t>
  </si>
  <si>
    <t>000 11610030040000140</t>
  </si>
  <si>
    <t>000 11610000000000140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</si>
  <si>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</si>
  <si>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</si>
  <si>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Иные межбюджетные трансферты</t>
  </si>
  <si>
    <t>Прочие субвенции</t>
  </si>
  <si>
    <t>Прочие субсидии бюджетам городских округов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</si>
  <si>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</si>
  <si>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бюджетной системы Российской Федерации (межбюджетные субсидии)</t>
  </si>
  <si>
    <t>Платежи в целях возмещения причиненного ущерба (убытков)</t>
  </si>
  <si>
    <t xml:space="preserve">000 0106 0000000000 321 </t>
  </si>
  <si>
    <t>000 0106 0000000000 300</t>
  </si>
  <si>
    <t>000 0106 0000000000 320</t>
  </si>
  <si>
    <t xml:space="preserve">000 0100 0000000000 320 </t>
  </si>
  <si>
    <t>000 0100 0000000000 321</t>
  </si>
  <si>
    <t>000 0100 0000000000 360</t>
  </si>
  <si>
    <t>В.А.Бабина</t>
  </si>
  <si>
    <t>975 20229999040000150</t>
  </si>
  <si>
    <t xml:space="preserve"> 923 20225497040000150</t>
  </si>
  <si>
    <t>923 20225467040000150</t>
  </si>
  <si>
    <t>ПРОЧИЕ БЕЗВОЗМЕЗДНЫЕ ПОСТУПЛЕНИЯ</t>
  </si>
  <si>
    <t>000 20700000000000000</t>
  </si>
  <si>
    <t>000 20704000040000150</t>
  </si>
  <si>
    <t xml:space="preserve"> 923 20704020040000150</t>
  </si>
  <si>
    <t>Прочие безвозмездные поступления в бюджеты городских округов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</si>
  <si>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</si>
  <si>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</si>
  <si>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923 21804010040000150</t>
  </si>
  <si>
    <t>000 21800000000000150</t>
  </si>
  <si>
    <t>000 21804000040000150</t>
  </si>
  <si>
    <t>000 21804010040000150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</si>
  <si>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</si>
  <si>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</si>
  <si>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 xml:space="preserve"> 000 11601173010000140</t>
  </si>
  <si>
    <t xml:space="preserve"> 048 11201070016000120</t>
  </si>
  <si>
    <t>000 10503000010000110</t>
  </si>
  <si>
    <t>Единый сельскохозяйственный налог</t>
  </si>
  <si>
    <t xml:space="preserve">000 0804 0000000000 100 </t>
  </si>
  <si>
    <t xml:space="preserve">000 0804 0000000000 120 </t>
  </si>
  <si>
    <t>000 0804 0000000000 123</t>
  </si>
  <si>
    <t xml:space="preserve">000 0700 0000000000 400 </t>
  </si>
  <si>
    <t xml:space="preserve">000 0700 0000000000 410 </t>
  </si>
  <si>
    <t xml:space="preserve">000 0700 0000000000 414 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</si>
  <si>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</si>
  <si>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</si>
  <si>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</si>
  <si>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городских округов на реализацию мероприятий по обеспечению жильем молодых семей</t>
  </si>
  <si>
    <t xml:space="preserve">Доходы бюджетов городских округов от возврата бюджетными учреждениями остатков субсидий прошлых лет
</t>
  </si>
  <si>
    <t>Периодичность: месячная</t>
  </si>
  <si>
    <t xml:space="preserve"> 975 21804010040000150</t>
  </si>
  <si>
    <t>000 11107010000000120</t>
  </si>
  <si>
    <t xml:space="preserve"> 923 11107014040000120</t>
  </si>
  <si>
    <t>000 10807150010000110</t>
  </si>
  <si>
    <t>000 10807000010000110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</si>
  <si>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(пени и проценты по соответствующему платежу)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</si>
  <si>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</si>
  <si>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</si>
  <si>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</si>
  <si>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</si>
  <si>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000 1102 0000000000 300</t>
  </si>
  <si>
    <t xml:space="preserve"> 000 1102 0000000000 350</t>
  </si>
  <si>
    <t xml:space="preserve">  
Социальное обеспечение и иные выплаты населению
</t>
  </si>
  <si>
    <t xml:space="preserve">  
Премии и гранты</t>
  </si>
  <si>
    <t>Заместитель руководителя администрации городского округа «Вуктыл» - начальник 
Финансового управления администрации
городского округа «Вуктыл»</t>
  </si>
  <si>
    <t>на 01.06.2021 г.</t>
  </si>
  <si>
    <t xml:space="preserve"> 182 10501011012100110</t>
  </si>
  <si>
    <t xml:space="preserve"> 182 10501011013000110</t>
  </si>
  <si>
    <t xml:space="preserve"> 182 10501012011000110</t>
  </si>
  <si>
    <t xml:space="preserve"> 182 10501012012100110</t>
  </si>
  <si>
    <t>182 10501021011000110</t>
  </si>
  <si>
    <t>182 10501021012100110</t>
  </si>
  <si>
    <t>182 10501021013000110</t>
  </si>
  <si>
    <t>182 10501022013000110</t>
  </si>
  <si>
    <t>000 10502020020000110</t>
  </si>
  <si>
    <t xml:space="preserve"> 182 10502020021000110</t>
  </si>
  <si>
    <t>182 10502020023000110</t>
  </si>
  <si>
    <t>182 10601020043000110</t>
  </si>
  <si>
    <t>182 10803010011050110</t>
  </si>
  <si>
    <t>182 10803010011060110</t>
  </si>
  <si>
    <t>182 10803010014000110</t>
  </si>
  <si>
    <t>879 10807150011000110</t>
  </si>
  <si>
    <t>923 10807173014000110</t>
  </si>
  <si>
    <t>923 11109044040001120</t>
  </si>
  <si>
    <t>923 11109044040005120</t>
  </si>
  <si>
    <t xml:space="preserve"> 048 11201030016000120</t>
  </si>
  <si>
    <t xml:space="preserve"> 048 11201041016000120</t>
  </si>
  <si>
    <t>000 11301990000000130</t>
  </si>
  <si>
    <t>923 11301994040000130</t>
  </si>
  <si>
    <t>875 11601053010035140</t>
  </si>
  <si>
    <t>875 11601053010351140</t>
  </si>
  <si>
    <t>890 11601053019000140</t>
  </si>
  <si>
    <t>875 11601063010009140</t>
  </si>
  <si>
    <t>875 11601063019000140</t>
  </si>
  <si>
    <t>890 11601063010009140</t>
  </si>
  <si>
    <t>890 11601063010101140</t>
  </si>
  <si>
    <t>890 11601073010017140</t>
  </si>
  <si>
    <t>890 11601073010027140</t>
  </si>
  <si>
    <t>890 11601093010022140</t>
  </si>
  <si>
    <t>890 11601143010016140</t>
  </si>
  <si>
    <t>890 11601143010171140</t>
  </si>
  <si>
    <t>890 11601143019000140</t>
  </si>
  <si>
    <r>
      <t xml:space="preserve">" 22  </t>
    </r>
    <r>
      <rPr>
        <u/>
        <sz val="10"/>
        <rFont val="Arial Cyr"/>
        <charset val="204"/>
      </rPr>
      <t>"</t>
    </r>
    <r>
      <rPr>
        <u/>
        <sz val="10"/>
        <rFont val="Arial"/>
        <family val="2"/>
        <charset val="204"/>
      </rPr>
      <t xml:space="preserve"> июня 2021 г.</t>
    </r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</si>
  <si>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</si>
  <si>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</si>
  <si>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</si>
  <si>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</si>
  <si>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</si>
  <si>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</si>
  <si>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</si>
  <si>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</si>
  <si>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</si>
  <si>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Единый налог на вмененный доход для отдельных видов деятельности (пени по соответствующему платежу)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</si>
  <si>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</si>
  <si>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</si>
  <si>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</si>
  <si>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</si>
  <si>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 xml:space="preserve"> 182 10503010011000110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</si>
  <si>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</si>
  <si>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'Налог на имущество физических лиц, взимаемый по ставкам, применяемым к объектам налогообложения,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</si>
  <si>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</si>
  <si>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</si>
  <si>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</si>
  <si>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Государственная пошлина за выдачу разрешения на установку рекламной конструкции (перерасчеты, недоимка и задолженность по соответствующему платежу, в том числе по отмененному)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</si>
  <si>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(прочие поступления)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</si>
  <si>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(доходы от платы за наем муниципальных жилых помещений)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</si>
  <si>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(доходы от платы за вывоз жидких бытовых отходов)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</si>
  <si>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</si>
  <si>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</si>
  <si>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</si>
  <si>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Прочие доходы от оказания платных услуг (работ) получателями средств бюджетов городских округов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</si>
  <si>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</si>
  <si>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неуплату средств на содержание детей или нетрудоспособных родителей)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</si>
  <si>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</si>
  <si>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</si>
  <si>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</si>
  <si>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</si>
  <si>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</si>
  <si>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</si>
  <si>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(штрафы за нарушение порядка полного и (или) частичного ограничения режима потребления электрической энергии, порядка ограничения и прекращения подачи тепловой энергии, правил ограничения подачи (поставки) и отбора газа либо порядка временного прекращения или ограничения водоснабжения, водоотведения, транспортировки воды и (или) сточных вод)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</si>
  <si>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</si>
  <si>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</si>
  <si>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</si>
  <si>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</si>
  <si>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890 11601153010005140</t>
  </si>
  <si>
    <t>890 11601153010006140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</si>
  <si>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</si>
  <si>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 xml:space="preserve"> 890 11601173010008140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</si>
  <si>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</si>
  <si>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 xml:space="preserve"> 890 11601173019000140</t>
  </si>
  <si>
    <t>890 11601193010013140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</si>
  <si>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</si>
  <si>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</si>
  <si>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890 11601193019000140</t>
  </si>
  <si>
    <t>875 11601203010021140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</si>
  <si>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</si>
  <si>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</si>
  <si>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875 11601203019000140</t>
  </si>
  <si>
    <t>890 11601203010021140</t>
  </si>
  <si>
    <t>890 11601203019000140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</si>
  <si>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</si>
  <si>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188 11610123010041140</t>
  </si>
  <si>
    <t>843 11610123010041140</t>
  </si>
  <si>
    <t>852 11610123010041140</t>
  </si>
  <si>
    <t>000 20210000000000150</t>
  </si>
  <si>
    <t>Субсидии бюджетам городских округов на софинансирование капитальных вложений в объекты муниципальной собственности</t>
  </si>
  <si>
    <t xml:space="preserve"> 975 20220077040000150</t>
  </si>
  <si>
    <t>Субсидии бюджетам на софинансирование капитальных вложений в объекты муниципальной собственности</t>
  </si>
  <si>
    <t xml:space="preserve"> 000 20225304000000150</t>
  </si>
  <si>
    <t>000 20225467000000150</t>
  </si>
  <si>
    <t xml:space="preserve"> 000 20225497000000150</t>
  </si>
  <si>
    <t xml:space="preserve"> 000 20229999000000150</t>
  </si>
  <si>
    <t xml:space="preserve">Прочие субсидии </t>
  </si>
  <si>
    <t xml:space="preserve"> 923 20704050040000150</t>
  </si>
  <si>
    <t xml:space="preserve"> 000 20220077000000150</t>
  </si>
  <si>
    <t>000 10501020010000110</t>
  </si>
  <si>
    <t xml:space="preserve">Земельный налог </t>
  </si>
  <si>
    <t>182 10102000010000110</t>
  </si>
  <si>
    <t>000 11105010000000120</t>
  </si>
  <si>
    <t>Прочие доходы от оказания платных услуг (работ)</t>
  </si>
  <si>
    <t xml:space="preserve"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</t>
  </si>
  <si>
    <t>000 11601093010000140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</si>
  <si>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</si>
  <si>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</si>
  <si>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</si>
  <si>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</si>
  <si>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</si>
  <si>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реализацию мероприятий по обеспечению жильем молодых семей</t>
  </si>
  <si>
    <t>И.о. руководителя финансово-экономической</t>
  </si>
  <si>
    <t>К.И. Старшинова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</si>
</sst>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3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 Cyr"/>
      <charset val="204"/>
    </font>
    <font>
      <sz val="10"/>
      <color rgb="FF000000"/>
      <name val="Arial"/>
      <family val="2"/>
      <charset val="204"/>
    </font>
    <font>
      <sz val="8"/>
      <name val="Arial Cyr"/>
      <charset val="204"/>
    </font>
    <font>
      <u/>
      <sz val="10"/>
      <name val="Arial"/>
      <family val="2"/>
      <charset val="204"/>
    </font>
    <font>
      <u/>
      <sz val="10"/>
      <name val="Arial Cyr"/>
      <charset val="204"/>
    </font>
    <font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9"/>
      <name val="Arial Cyr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8"/>
      <color rgb="FF000000"/>
      <name val="Arial"/>
      <family val="2"/>
      <charset val="204"/>
    </font>
    <font>
      <sz val="10"/>
      <name val="Arial"/>
    </font>
    <font>
      <sz val="9"/>
      <name val="Arial Cyr"/>
    </font>
    <font>
      <b/>
      <sz val="9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0" fontId="6" fillId="0" borderId="9">
      <alignment horizontal="left" wrapText="1"/>
    </xf>
    <xf numFmtId="49" fontId="6" fillId="0" borderId="10">
      <alignment horizontal="center" wrapText="1"/>
    </xf>
    <xf numFmtId="49" fontId="6" fillId="0" borderId="11">
      <alignment horizontal="center"/>
    </xf>
    <xf numFmtId="4" fontId="6" fillId="0" borderId="12">
      <alignment horizontal="right"/>
    </xf>
    <xf numFmtId="0" fontId="6" fillId="0" borderId="13">
      <alignment horizontal="left" wrapText="1"/>
    </xf>
    <xf numFmtId="49" fontId="6" fillId="0" borderId="14">
      <alignment horizontal="center" wrapText="1"/>
    </xf>
    <xf numFmtId="49" fontId="6" fillId="0" borderId="15">
      <alignment horizontal="center"/>
    </xf>
    <xf numFmtId="0" fontId="8" fillId="0" borderId="15"/>
    <xf numFmtId="0" fontId="6" fillId="0" borderId="9">
      <alignment horizontal="left" wrapText="1" indent="1"/>
    </xf>
    <xf numFmtId="49" fontId="6" fillId="0" borderId="16">
      <alignment horizontal="center" wrapText="1"/>
    </xf>
    <xf numFmtId="49" fontId="6" fillId="0" borderId="17">
      <alignment horizontal="center"/>
    </xf>
    <xf numFmtId="4" fontId="6" fillId="0" borderId="17">
      <alignment horizontal="right"/>
    </xf>
    <xf numFmtId="0" fontId="6" fillId="0" borderId="13">
      <alignment horizontal="left" wrapText="1" indent="2"/>
    </xf>
    <xf numFmtId="0" fontId="6" fillId="0" borderId="18">
      <alignment horizontal="left" wrapText="1" indent="2"/>
    </xf>
    <xf numFmtId="49" fontId="6" fillId="0" borderId="16">
      <alignment horizontal="center" shrinkToFit="1"/>
    </xf>
    <xf numFmtId="49" fontId="6" fillId="0" borderId="17">
      <alignment horizontal="center" shrinkToFit="1"/>
    </xf>
    <xf numFmtId="4" fontId="13" fillId="0" borderId="12">
      <alignment horizontal="right" vertical="center" shrinkToFit="1"/>
    </xf>
    <xf numFmtId="1" fontId="13" fillId="0" borderId="12">
      <alignment horizontal="center" vertical="center" shrinkToFit="1"/>
    </xf>
    <xf numFmtId="0" fontId="25" fillId="0" borderId="19">
      <alignment horizontal="left" wrapText="1" indent="2"/>
    </xf>
    <xf numFmtId="4" fontId="25" fillId="0" borderId="12">
      <alignment horizontal="right"/>
    </xf>
    <xf numFmtId="43" fontId="26" fillId="0" borderId="0" applyFont="0" applyFill="0" applyBorder="0" applyAlignment="0" applyProtection="0"/>
  </cellStyleXfs>
  <cellXfs count="154">
    <xf numFmtId="0" fontId="0" fillId="0" borderId="0" xfId="0"/>
    <xf numFmtId="0" fontId="3" fillId="2" borderId="0" xfId="0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49" fontId="3" fillId="2" borderId="0" xfId="0" applyNumberFormat="1" applyFont="1" applyFill="1" applyBorder="1" applyAlignment="1" applyProtection="1"/>
    <xf numFmtId="4" fontId="9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2" fillId="2" borderId="0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/>
    </xf>
    <xf numFmtId="49" fontId="2" fillId="2" borderId="2" xfId="0" applyNumberFormat="1" applyFont="1" applyFill="1" applyBorder="1" applyAlignment="1" applyProtection="1">
      <alignment horizontal="centerContinuous"/>
    </xf>
    <xf numFmtId="164" fontId="2" fillId="2" borderId="3" xfId="0" applyNumberFormat="1" applyFont="1" applyFill="1" applyBorder="1" applyAlignment="1" applyProtection="1">
      <alignment horizontal="center"/>
    </xf>
    <xf numFmtId="49" fontId="2" fillId="2" borderId="4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49" fontId="2" fillId="2" borderId="3" xfId="0" applyNumberFormat="1" applyFont="1" applyFill="1" applyBorder="1" applyAlignment="1" applyProtection="1">
      <alignment horizontal="center"/>
    </xf>
    <xf numFmtId="49" fontId="2" fillId="2" borderId="4" xfId="0" applyNumberFormat="1" applyFont="1" applyFill="1" applyBorder="1" applyAlignment="1" applyProtection="1">
      <alignment horizontal="centerContinuous"/>
    </xf>
    <xf numFmtId="49" fontId="2" fillId="2" borderId="7" xfId="0" applyNumberFormat="1" applyFont="1" applyFill="1" applyBorder="1" applyAlignment="1" applyProtection="1">
      <alignment horizontal="centerContinuous"/>
    </xf>
    <xf numFmtId="0" fontId="1" fillId="2" borderId="0" xfId="0" applyFont="1" applyFill="1" applyBorder="1" applyAlignment="1" applyProtection="1"/>
    <xf numFmtId="0" fontId="12" fillId="2" borderId="0" xfId="0" applyFont="1" applyFill="1"/>
    <xf numFmtId="0" fontId="12" fillId="2" borderId="5" xfId="0" applyFont="1" applyFill="1" applyBorder="1"/>
    <xf numFmtId="0" fontId="12" fillId="2" borderId="5" xfId="0" applyFont="1" applyFill="1" applyBorder="1" applyAlignment="1">
      <alignment horizontal="center"/>
    </xf>
    <xf numFmtId="4" fontId="12" fillId="2" borderId="0" xfId="0" applyNumberFormat="1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wrapText="1"/>
    </xf>
    <xf numFmtId="4" fontId="2" fillId="2" borderId="0" xfId="0" applyNumberFormat="1" applyFont="1" applyFill="1" applyBorder="1" applyAlignment="1" applyProtection="1">
      <alignment horizontal="right"/>
    </xf>
    <xf numFmtId="0" fontId="17" fillId="2" borderId="0" xfId="0" applyFont="1" applyFill="1"/>
    <xf numFmtId="4" fontId="17" fillId="2" borderId="0" xfId="0" applyNumberFormat="1" applyFont="1" applyFill="1"/>
    <xf numFmtId="49" fontId="15" fillId="2" borderId="8" xfId="0" applyNumberFormat="1" applyFont="1" applyFill="1" applyBorder="1" applyAlignment="1">
      <alignment horizontal="center" wrapText="1"/>
    </xf>
    <xf numFmtId="4" fontId="16" fillId="2" borderId="8" xfId="0" applyNumberFormat="1" applyFont="1" applyFill="1" applyBorder="1" applyAlignment="1" applyProtection="1">
      <alignment horizontal="right"/>
    </xf>
    <xf numFmtId="0" fontId="20" fillId="2" borderId="0" xfId="0" applyFont="1" applyFill="1"/>
    <xf numFmtId="0" fontId="14" fillId="2" borderId="0" xfId="0" applyFont="1" applyFill="1" applyBorder="1" applyAlignment="1" applyProtection="1">
      <alignment horizontal="left"/>
    </xf>
    <xf numFmtId="49" fontId="14" fillId="2" borderId="0" xfId="0" applyNumberFormat="1" applyFont="1" applyFill="1" applyBorder="1" applyAlignment="1" applyProtection="1"/>
    <xf numFmtId="0" fontId="14" fillId="2" borderId="0" xfId="0" applyFont="1" applyFill="1"/>
    <xf numFmtId="49" fontId="2" fillId="2" borderId="0" xfId="0" applyNumberFormat="1" applyFont="1" applyFill="1" applyBorder="1" applyAlignment="1" applyProtection="1">
      <alignment horizontal="center" vertical="center"/>
    </xf>
    <xf numFmtId="49" fontId="14" fillId="2" borderId="8" xfId="0" applyNumberFormat="1" applyFont="1" applyFill="1" applyBorder="1" applyAlignment="1" applyProtection="1">
      <alignment horizontal="left" wrapText="1"/>
    </xf>
    <xf numFmtId="49" fontId="2" fillId="2" borderId="8" xfId="0" applyNumberFormat="1" applyFont="1" applyFill="1" applyBorder="1" applyAlignment="1" applyProtection="1">
      <alignment horizontal="center" wrapText="1"/>
    </xf>
    <xf numFmtId="49" fontId="15" fillId="2" borderId="8" xfId="0" applyNumberFormat="1" applyFont="1" applyFill="1" applyBorder="1" applyAlignment="1" applyProtection="1">
      <alignment horizontal="center"/>
    </xf>
    <xf numFmtId="49" fontId="21" fillId="2" borderId="8" xfId="0" applyNumberFormat="1" applyFont="1" applyFill="1" applyBorder="1" applyAlignment="1" applyProtection="1">
      <alignment horizontal="left" wrapText="1"/>
    </xf>
    <xf numFmtId="49" fontId="4" fillId="2" borderId="8" xfId="0" applyNumberFormat="1" applyFont="1" applyFill="1" applyBorder="1" applyAlignment="1" applyProtection="1">
      <alignment horizontal="center" wrapText="1"/>
    </xf>
    <xf numFmtId="49" fontId="18" fillId="2" borderId="8" xfId="0" applyNumberFormat="1" applyFont="1" applyFill="1" applyBorder="1" applyAlignment="1" applyProtection="1">
      <alignment horizontal="center"/>
    </xf>
    <xf numFmtId="4" fontId="19" fillId="2" borderId="8" xfId="0" applyNumberFormat="1" applyFont="1" applyFill="1" applyBorder="1" applyAlignment="1" applyProtection="1">
      <alignment horizontal="right"/>
    </xf>
    <xf numFmtId="165" fontId="14" fillId="2" borderId="8" xfId="0" applyNumberFormat="1" applyFont="1" applyFill="1" applyBorder="1" applyAlignment="1" applyProtection="1">
      <alignment horizontal="left" wrapText="1"/>
    </xf>
    <xf numFmtId="49" fontId="9" fillId="2" borderId="8" xfId="0" applyNumberFormat="1" applyFont="1" applyFill="1" applyBorder="1" applyAlignment="1" applyProtection="1">
      <alignment horizontal="center" wrapText="1"/>
    </xf>
    <xf numFmtId="49" fontId="7" fillId="2" borderId="8" xfId="0" applyNumberFormat="1" applyFont="1" applyFill="1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49" fontId="15" fillId="2" borderId="8" xfId="0" applyNumberFormat="1" applyFont="1" applyFill="1" applyBorder="1" applyAlignment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left"/>
    </xf>
    <xf numFmtId="0" fontId="15" fillId="2" borderId="0" xfId="0" applyNumberFormat="1" applyFont="1" applyFill="1" applyBorder="1" applyAlignment="1" applyProtection="1"/>
    <xf numFmtId="0" fontId="15" fillId="2" borderId="8" xfId="0" applyNumberFormat="1" applyFont="1" applyFill="1" applyBorder="1" applyAlignment="1" applyProtection="1">
      <alignment horizontal="center" vertical="center"/>
    </xf>
    <xf numFmtId="0" fontId="15" fillId="2" borderId="8" xfId="0" applyNumberFormat="1" applyFont="1" applyFill="1" applyBorder="1" applyAlignment="1" applyProtection="1">
      <alignment horizontal="center"/>
    </xf>
    <xf numFmtId="0" fontId="15" fillId="2" borderId="0" xfId="0" applyNumberFormat="1" applyFont="1" applyFill="1" applyBorder="1" applyAlignment="1" applyProtection="1">
      <alignment horizontal="center"/>
    </xf>
    <xf numFmtId="0" fontId="15" fillId="2" borderId="0" xfId="0" applyNumberFormat="1" applyFont="1" applyFill="1"/>
    <xf numFmtId="0" fontId="5" fillId="2" borderId="8" xfId="0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49" fontId="14" fillId="2" borderId="0" xfId="0" applyNumberFormat="1" applyFont="1" applyFill="1" applyBorder="1" applyAlignment="1" applyProtection="1">
      <alignment horizontal="left" wrapText="1"/>
    </xf>
    <xf numFmtId="49" fontId="2" fillId="2" borderId="0" xfId="0" applyNumberFormat="1" applyFont="1" applyFill="1" applyBorder="1" applyAlignment="1" applyProtection="1">
      <alignment horizontal="center" wrapText="1"/>
    </xf>
    <xf numFmtId="49" fontId="15" fillId="2" borderId="0" xfId="0" applyNumberFormat="1" applyFont="1" applyFill="1" applyBorder="1" applyAlignment="1" applyProtection="1">
      <alignment horizontal="center"/>
    </xf>
    <xf numFmtId="4" fontId="16" fillId="2" borderId="0" xfId="0" applyNumberFormat="1" applyFont="1" applyFill="1" applyBorder="1" applyAlignment="1" applyProtection="1">
      <alignment horizontal="right"/>
    </xf>
    <xf numFmtId="49" fontId="18" fillId="2" borderId="12" xfId="0" applyNumberFormat="1" applyFont="1" applyFill="1" applyBorder="1" applyAlignment="1">
      <alignment horizontal="center" wrapText="1"/>
    </xf>
    <xf numFmtId="0" fontId="15" fillId="2" borderId="8" xfId="0" applyFont="1" applyFill="1" applyBorder="1" applyAlignment="1">
      <alignment horizontal="center" wrapText="1"/>
    </xf>
    <xf numFmtId="0" fontId="16" fillId="2" borderId="0" xfId="0" applyFont="1" applyFill="1" applyBorder="1" applyAlignment="1" applyProtection="1"/>
    <xf numFmtId="0" fontId="16" fillId="2" borderId="0" xfId="0" applyFont="1" applyFill="1" applyBorder="1" applyAlignment="1" applyProtection="1">
      <alignment horizontal="right"/>
    </xf>
    <xf numFmtId="49" fontId="16" fillId="2" borderId="0" xfId="0" applyNumberFormat="1" applyFont="1" applyFill="1" applyBorder="1" applyAlignment="1" applyProtection="1">
      <alignment horizontal="right"/>
    </xf>
    <xf numFmtId="0" fontId="19" fillId="2" borderId="0" xfId="0" applyFont="1" applyFill="1" applyBorder="1" applyAlignment="1" applyProtection="1">
      <alignment horizontal="center"/>
    </xf>
    <xf numFmtId="49" fontId="16" fillId="2" borderId="0" xfId="0" applyNumberFormat="1" applyFont="1" applyFill="1" applyBorder="1" applyAlignment="1" applyProtection="1">
      <alignment horizontal="center" vertical="center"/>
    </xf>
    <xf numFmtId="0" fontId="16" fillId="2" borderId="0" xfId="0" applyFont="1" applyFill="1"/>
    <xf numFmtId="0" fontId="16" fillId="2" borderId="0" xfId="0" applyFont="1" applyFill="1" applyBorder="1" applyAlignment="1" applyProtection="1">
      <alignment horizontal="left"/>
    </xf>
    <xf numFmtId="49" fontId="16" fillId="2" borderId="0" xfId="0" applyNumberFormat="1" applyFont="1" applyFill="1" applyBorder="1" applyAlignment="1" applyProtection="1"/>
    <xf numFmtId="0" fontId="16" fillId="2" borderId="8" xfId="0" applyFont="1" applyFill="1" applyBorder="1" applyAlignment="1" applyProtection="1"/>
    <xf numFmtId="49" fontId="16" fillId="2" borderId="8" xfId="0" applyNumberFormat="1" applyFont="1" applyFill="1" applyBorder="1" applyAlignment="1" applyProtection="1">
      <alignment horizontal="center"/>
    </xf>
    <xf numFmtId="49" fontId="19" fillId="2" borderId="8" xfId="0" applyNumberFormat="1" applyFont="1" applyFill="1" applyBorder="1" applyAlignment="1" applyProtection="1">
      <alignment horizontal="center"/>
    </xf>
    <xf numFmtId="49" fontId="16" fillId="2" borderId="0" xfId="0" applyNumberFormat="1" applyFont="1" applyFill="1" applyBorder="1" applyAlignment="1" applyProtection="1">
      <alignment horizontal="center"/>
    </xf>
    <xf numFmtId="0" fontId="14" fillId="2" borderId="8" xfId="0" applyFont="1" applyFill="1" applyBorder="1" applyAlignment="1" applyProtection="1"/>
    <xf numFmtId="49" fontId="14" fillId="2" borderId="12" xfId="0" applyNumberFormat="1" applyFont="1" applyFill="1" applyBorder="1" applyAlignment="1">
      <alignment horizontal="left" wrapText="1"/>
    </xf>
    <xf numFmtId="0" fontId="16" fillId="2" borderId="8" xfId="0" applyFont="1" applyFill="1" applyBorder="1" applyAlignment="1" applyProtection="1">
      <alignment vertical="center" wrapText="1"/>
    </xf>
    <xf numFmtId="0" fontId="16" fillId="2" borderId="8" xfId="0" applyFont="1" applyFill="1" applyBorder="1" applyAlignment="1" applyProtection="1">
      <alignment horizontal="center" vertical="center"/>
    </xf>
    <xf numFmtId="49" fontId="19" fillId="2" borderId="8" xfId="0" applyNumberFormat="1" applyFont="1" applyFill="1" applyBorder="1" applyAlignment="1" applyProtection="1">
      <alignment horizontal="center" wrapText="1"/>
    </xf>
    <xf numFmtId="0" fontId="16" fillId="2" borderId="8" xfId="0" applyFont="1" applyFill="1" applyBorder="1" applyAlignment="1" applyProtection="1">
      <alignment horizontal="center"/>
    </xf>
    <xf numFmtId="49" fontId="16" fillId="2" borderId="8" xfId="0" applyNumberFormat="1" applyFont="1" applyFill="1" applyBorder="1" applyAlignment="1" applyProtection="1">
      <alignment horizontal="center" wrapText="1"/>
    </xf>
    <xf numFmtId="4" fontId="19" fillId="2" borderId="8" xfId="0" applyNumberFormat="1" applyFont="1" applyFill="1" applyBorder="1" applyAlignment="1" applyProtection="1">
      <alignment horizontal="center"/>
    </xf>
    <xf numFmtId="4" fontId="16" fillId="2" borderId="8" xfId="0" applyNumberFormat="1" applyFont="1" applyFill="1" applyBorder="1" applyAlignment="1" applyProtection="1">
      <alignment horizontal="center"/>
    </xf>
    <xf numFmtId="0" fontId="16" fillId="2" borderId="0" xfId="0" applyFont="1" applyFill="1" applyAlignment="1">
      <alignment horizontal="center"/>
    </xf>
    <xf numFmtId="4" fontId="22" fillId="2" borderId="8" xfId="0" applyNumberFormat="1" applyFont="1" applyFill="1" applyBorder="1" applyAlignment="1">
      <alignment horizontal="center"/>
    </xf>
    <xf numFmtId="0" fontId="23" fillId="2" borderId="0" xfId="0" applyFont="1" applyFill="1"/>
    <xf numFmtId="4" fontId="22" fillId="2" borderId="8" xfId="0" applyNumberFormat="1" applyFont="1" applyFill="1" applyBorder="1" applyAlignment="1"/>
    <xf numFmtId="4" fontId="24" fillId="2" borderId="8" xfId="0" applyNumberFormat="1" applyFont="1" applyFill="1" applyBorder="1" applyAlignment="1">
      <alignment horizontal="center"/>
    </xf>
    <xf numFmtId="4" fontId="22" fillId="2" borderId="8" xfId="0" applyNumberFormat="1" applyFont="1" applyFill="1" applyBorder="1" applyAlignment="1">
      <alignment horizontal="right"/>
    </xf>
    <xf numFmtId="4" fontId="24" fillId="2" borderId="8" xfId="0" applyNumberFormat="1" applyFont="1" applyFill="1" applyBorder="1" applyAlignment="1">
      <alignment horizontal="right"/>
    </xf>
    <xf numFmtId="49" fontId="15" fillId="2" borderId="8" xfId="0" applyNumberFormat="1" applyFont="1" applyFill="1" applyBorder="1" applyAlignment="1" applyProtection="1">
      <alignment horizontal="center" vertical="center"/>
    </xf>
    <xf numFmtId="4" fontId="16" fillId="2" borderId="8" xfId="0" applyNumberFormat="1" applyFont="1" applyFill="1" applyBorder="1" applyAlignment="1">
      <alignment wrapText="1"/>
    </xf>
    <xf numFmtId="4" fontId="19" fillId="2" borderId="8" xfId="0" applyNumberFormat="1" applyFont="1" applyFill="1" applyBorder="1" applyAlignment="1">
      <alignment wrapText="1"/>
    </xf>
    <xf numFmtId="49" fontId="16" fillId="2" borderId="8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/>
    </xf>
    <xf numFmtId="0" fontId="14" fillId="2" borderId="8" xfId="0" applyFont="1" applyFill="1" applyBorder="1" applyAlignment="1" applyProtection="1">
      <alignment horizontal="center" vertical="center"/>
    </xf>
    <xf numFmtId="49" fontId="16" fillId="2" borderId="8" xfId="0" applyNumberFormat="1" applyFont="1" applyFill="1" applyBorder="1" applyAlignment="1" applyProtection="1">
      <alignment horizontal="center" vertical="center"/>
    </xf>
    <xf numFmtId="43" fontId="16" fillId="2" borderId="0" xfId="21" applyFont="1" applyFill="1" applyAlignment="1">
      <alignment horizontal="center"/>
    </xf>
    <xf numFmtId="49" fontId="14" fillId="2" borderId="8" xfId="0" quotePrefix="1" applyNumberFormat="1" applyFont="1" applyFill="1" applyBorder="1" applyAlignment="1" applyProtection="1">
      <alignment horizontal="left" wrapText="1"/>
    </xf>
    <xf numFmtId="165" fontId="14" fillId="2" borderId="8" xfId="0" quotePrefix="1" applyNumberFormat="1" applyFont="1" applyFill="1" applyBorder="1" applyAlignment="1" applyProtection="1">
      <alignment horizontal="left" wrapText="1"/>
    </xf>
    <xf numFmtId="49" fontId="27" fillId="2" borderId="8" xfId="0" applyNumberFormat="1" applyFont="1" applyFill="1" applyBorder="1" applyAlignment="1" applyProtection="1">
      <alignment horizontal="center" wrapText="1"/>
    </xf>
    <xf numFmtId="43" fontId="16" fillId="2" borderId="0" xfId="0" applyNumberFormat="1" applyFont="1" applyFill="1" applyAlignment="1">
      <alignment horizontal="center"/>
    </xf>
    <xf numFmtId="4" fontId="19" fillId="2" borderId="8" xfId="0" quotePrefix="1" applyNumberFormat="1" applyFont="1" applyFill="1" applyBorder="1" applyAlignment="1" applyProtection="1">
      <alignment horizontal="right"/>
    </xf>
    <xf numFmtId="0" fontId="28" fillId="2" borderId="8" xfId="1" applyNumberFormat="1" applyFont="1" applyFill="1" applyBorder="1" applyProtection="1">
      <alignment horizontal="left" wrapText="1"/>
    </xf>
    <xf numFmtId="49" fontId="28" fillId="2" borderId="8" xfId="2" applyNumberFormat="1" applyFont="1" applyFill="1" applyBorder="1" applyAlignment="1" applyProtection="1">
      <alignment horizontal="center" wrapText="1"/>
    </xf>
    <xf numFmtId="49" fontId="28" fillId="2" borderId="8" xfId="3" applyNumberFormat="1" applyFont="1" applyFill="1" applyBorder="1" applyAlignment="1" applyProtection="1">
      <alignment horizontal="center"/>
    </xf>
    <xf numFmtId="4" fontId="28" fillId="2" borderId="8" xfId="4" applyNumberFormat="1" applyFont="1" applyFill="1" applyBorder="1" applyAlignment="1" applyProtection="1">
      <alignment horizontal="center"/>
    </xf>
    <xf numFmtId="0" fontId="28" fillId="2" borderId="8" xfId="5" applyNumberFormat="1" applyFont="1" applyFill="1" applyBorder="1" applyProtection="1">
      <alignment horizontal="left" wrapText="1"/>
    </xf>
    <xf numFmtId="49" fontId="28" fillId="2" borderId="8" xfId="6" applyNumberFormat="1" applyFont="1" applyFill="1" applyBorder="1" applyAlignment="1" applyProtection="1">
      <alignment horizontal="center" wrapText="1"/>
    </xf>
    <xf numFmtId="49" fontId="28" fillId="2" borderId="8" xfId="7" applyNumberFormat="1" applyFont="1" applyFill="1" applyBorder="1" applyAlignment="1" applyProtection="1">
      <alignment horizontal="center"/>
    </xf>
    <xf numFmtId="0" fontId="28" fillId="2" borderId="8" xfId="8" applyNumberFormat="1" applyFont="1" applyFill="1" applyBorder="1" applyAlignment="1" applyProtection="1">
      <alignment horizontal="center"/>
    </xf>
    <xf numFmtId="0" fontId="28" fillId="2" borderId="8" xfId="9" applyNumberFormat="1" applyFont="1" applyFill="1" applyBorder="1" applyProtection="1">
      <alignment horizontal="left" wrapText="1" indent="1"/>
    </xf>
    <xf numFmtId="49" fontId="28" fillId="2" borderId="8" xfId="10" applyNumberFormat="1" applyFont="1" applyFill="1" applyBorder="1" applyAlignment="1" applyProtection="1">
      <alignment horizontal="center" wrapText="1"/>
    </xf>
    <xf numFmtId="49" fontId="28" fillId="2" borderId="8" xfId="11" applyNumberFormat="1" applyFont="1" applyFill="1" applyBorder="1" applyAlignment="1" applyProtection="1">
      <alignment horizontal="center"/>
    </xf>
    <xf numFmtId="4" fontId="28" fillId="2" borderId="8" xfId="12" applyNumberFormat="1" applyFont="1" applyFill="1" applyBorder="1" applyAlignment="1" applyProtection="1">
      <alignment horizontal="center"/>
    </xf>
    <xf numFmtId="0" fontId="23" fillId="2" borderId="8" xfId="13" applyNumberFormat="1" applyFont="1" applyFill="1" applyBorder="1" applyProtection="1">
      <alignment horizontal="left" wrapText="1" indent="2"/>
    </xf>
    <xf numFmtId="49" fontId="23" fillId="2" borderId="8" xfId="6" applyNumberFormat="1" applyFont="1" applyFill="1" applyBorder="1" applyAlignment="1" applyProtection="1">
      <alignment horizontal="center" wrapText="1"/>
    </xf>
    <xf numFmtId="49" fontId="23" fillId="2" borderId="8" xfId="7" applyNumberFormat="1" applyFont="1" applyFill="1" applyBorder="1" applyAlignment="1" applyProtection="1">
      <alignment horizontal="center"/>
    </xf>
    <xf numFmtId="0" fontId="23" fillId="2" borderId="8" xfId="14" applyNumberFormat="1" applyFont="1" applyFill="1" applyBorder="1" applyProtection="1">
      <alignment horizontal="left" wrapText="1" indent="2"/>
    </xf>
    <xf numFmtId="49" fontId="23" fillId="2" borderId="8" xfId="15" applyNumberFormat="1" applyFont="1" applyFill="1" applyBorder="1" applyAlignment="1" applyProtection="1">
      <alignment horizontal="center" shrinkToFit="1"/>
    </xf>
    <xf numFmtId="49" fontId="23" fillId="2" borderId="8" xfId="16" applyNumberFormat="1" applyFont="1" applyFill="1" applyBorder="1" applyAlignment="1" applyProtection="1">
      <alignment horizontal="center" shrinkToFit="1"/>
    </xf>
    <xf numFmtId="4" fontId="23" fillId="2" borderId="8" xfId="12" applyNumberFormat="1" applyFont="1" applyFill="1" applyBorder="1" applyAlignment="1" applyProtection="1">
      <alignment horizontal="center"/>
    </xf>
    <xf numFmtId="0" fontId="28" fillId="2" borderId="8" xfId="14" applyNumberFormat="1" applyFont="1" applyFill="1" applyBorder="1" applyProtection="1">
      <alignment horizontal="left" wrapText="1" indent="2"/>
    </xf>
    <xf numFmtId="4" fontId="23" fillId="2" borderId="12" xfId="0" applyNumberFormat="1" applyFont="1" applyFill="1" applyBorder="1" applyAlignment="1">
      <alignment horizontal="center"/>
    </xf>
    <xf numFmtId="4" fontId="16" fillId="2" borderId="12" xfId="0" applyNumberFormat="1" applyFont="1" applyFill="1" applyBorder="1" applyAlignment="1">
      <alignment horizontal="center"/>
    </xf>
    <xf numFmtId="4" fontId="29" fillId="2" borderId="12" xfId="20" applyNumberFormat="1" applyFont="1" applyFill="1" applyAlignment="1" applyProtection="1">
      <alignment horizontal="center"/>
    </xf>
    <xf numFmtId="4" fontId="16" fillId="2" borderId="8" xfId="0" applyNumberFormat="1" applyFont="1" applyFill="1" applyBorder="1" applyAlignment="1">
      <alignment horizontal="center"/>
    </xf>
    <xf numFmtId="4" fontId="16" fillId="2" borderId="12" xfId="20" applyNumberFormat="1" applyFont="1" applyFill="1" applyAlignment="1" applyProtection="1">
      <alignment horizontal="center"/>
    </xf>
    <xf numFmtId="49" fontId="29" fillId="2" borderId="14" xfId="6" applyNumberFormat="1" applyFont="1" applyFill="1" applyAlignment="1" applyProtection="1">
      <alignment horizontal="center"/>
    </xf>
    <xf numFmtId="4" fontId="16" fillId="2" borderId="8" xfId="17" applyNumberFormat="1" applyFont="1" applyFill="1" applyBorder="1" applyAlignment="1" applyProtection="1">
      <alignment horizontal="center" vertical="center" shrinkToFit="1"/>
    </xf>
    <xf numFmtId="0" fontId="29" fillId="2" borderId="19" xfId="19" applyNumberFormat="1" applyFont="1" applyFill="1" applyAlignment="1" applyProtection="1">
      <alignment wrapText="1"/>
    </xf>
    <xf numFmtId="0" fontId="14" fillId="2" borderId="8" xfId="0" applyFont="1" applyFill="1" applyBorder="1" applyAlignment="1">
      <alignment vertical="center" wrapText="1"/>
    </xf>
    <xf numFmtId="4" fontId="16" fillId="2" borderId="12" xfId="0" applyNumberFormat="1" applyFont="1" applyFill="1" applyBorder="1" applyAlignment="1">
      <alignment horizontal="right"/>
    </xf>
    <xf numFmtId="4" fontId="16" fillId="2" borderId="8" xfId="17" applyNumberFormat="1" applyFont="1" applyFill="1" applyBorder="1" applyProtection="1">
      <alignment horizontal="right" vertical="center" shrinkToFit="1"/>
    </xf>
    <xf numFmtId="49" fontId="15" fillId="2" borderId="8" xfId="18" applyNumberFormat="1" applyFont="1" applyFill="1" applyBorder="1" applyProtection="1">
      <alignment horizontal="center" vertical="center" shrinkToFit="1"/>
    </xf>
    <xf numFmtId="4" fontId="15" fillId="2" borderId="8" xfId="18" applyNumberFormat="1" applyFont="1" applyFill="1" applyBorder="1" applyProtection="1">
      <alignment horizontal="center" vertical="center" shrinkToFit="1"/>
    </xf>
    <xf numFmtId="4" fontId="16" fillId="2" borderId="8" xfId="0" applyNumberFormat="1" applyFont="1" applyFill="1" applyBorder="1" applyAlignment="1">
      <alignment vertical="center" wrapText="1"/>
    </xf>
    <xf numFmtId="49" fontId="15" fillId="2" borderId="8" xfId="18" applyNumberFormat="1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wrapText="1"/>
    </xf>
    <xf numFmtId="49" fontId="16" fillId="2" borderId="8" xfId="0" applyNumberFormat="1" applyFont="1" applyFill="1" applyBorder="1" applyAlignment="1" applyProtection="1">
      <alignment horizontal="center" vertical="center" wrapText="1"/>
    </xf>
    <xf numFmtId="0" fontId="14" fillId="2" borderId="8" xfId="0" applyNumberFormat="1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49" fontId="2" fillId="2" borderId="5" xfId="0" applyNumberFormat="1" applyFont="1" applyFill="1" applyBorder="1" applyAlignment="1" applyProtection="1">
      <alignment horizontal="left" wrapText="1"/>
    </xf>
    <xf numFmtId="49" fontId="3" fillId="2" borderId="5" xfId="0" applyNumberFormat="1" applyFont="1" applyFill="1" applyBorder="1" applyAlignment="1" applyProtection="1">
      <alignment wrapText="1"/>
    </xf>
    <xf numFmtId="49" fontId="2" fillId="2" borderId="6" xfId="0" applyNumberFormat="1" applyFont="1" applyFill="1" applyBorder="1" applyAlignment="1" applyProtection="1">
      <alignment horizontal="left" wrapText="1"/>
    </xf>
    <xf numFmtId="0" fontId="16" fillId="2" borderId="8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/>
    </xf>
    <xf numFmtId="49" fontId="16" fillId="2" borderId="8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</cellXfs>
  <cellStyles count="22">
    <cellStyle name="xl103" xfId="11"/>
    <cellStyle name="xl105" xfId="12"/>
    <cellStyle name="xl119" xfId="5"/>
    <cellStyle name="xl120" xfId="9"/>
    <cellStyle name="xl121" xfId="13"/>
    <cellStyle name="xl123" xfId="14"/>
    <cellStyle name="xl126" xfId="10"/>
    <cellStyle name="xl127" xfId="15"/>
    <cellStyle name="xl128" xfId="16"/>
    <cellStyle name="xl133" xfId="8"/>
    <cellStyle name="xl31" xfId="19"/>
    <cellStyle name="xl40" xfId="18"/>
    <cellStyle name="xl42" xfId="2"/>
    <cellStyle name="xl43" xfId="6"/>
    <cellStyle name="xl45" xfId="20"/>
    <cellStyle name="xl46" xfId="17"/>
    <cellStyle name="xl50" xfId="3"/>
    <cellStyle name="xl51" xfId="7"/>
    <cellStyle name="xl56" xfId="4"/>
    <cellStyle name="xl89" xfId="1"/>
    <cellStyle name="Обычный" xfId="0" builtinId="0"/>
    <cellStyle name="Финансовый" xfId="21" builtinId="3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09"/>
  <sheetViews>
    <sheetView showGridLines="0" view="pageBreakPreview" topLeftCell="A197" zoomScale="130" zoomScaleNormal="130" zoomScaleSheetLayoutView="130" workbookViewId="0">
      <selection activeCell="C209" sqref="C209"/>
    </sheetView>
  </sheetViews>
  <sheetFormatPr defaultColWidth="9.140625" defaultRowHeight="12.75" customHeight="1" x14ac:dyDescent="0.2"/>
  <cols>
    <col min="1" max="1" width="43.7109375" style="31" customWidth="1"/>
    <col min="2" max="2" width="6.140625" style="24" customWidth="1"/>
    <col min="3" max="3" width="30.7109375" style="52" customWidth="1"/>
    <col min="4" max="4" width="21" style="67" customWidth="1"/>
    <col min="5" max="5" width="18.7109375" style="67" customWidth="1"/>
    <col min="6" max="6" width="18.7109375" style="24" customWidth="1"/>
    <col min="7" max="7" width="14.42578125" style="24" customWidth="1"/>
    <col min="8" max="8" width="16.7109375" style="24" customWidth="1"/>
    <col min="9" max="16384" width="9.140625" style="24"/>
  </cols>
  <sheetData>
    <row r="2" spans="1:6" ht="15" x14ac:dyDescent="0.25">
      <c r="A2" s="143"/>
      <c r="B2" s="143"/>
      <c r="C2" s="143"/>
      <c r="D2" s="143"/>
      <c r="E2" s="62"/>
      <c r="F2" s="7"/>
    </row>
    <row r="3" spans="1:6" ht="16.899999999999999" customHeight="1" x14ac:dyDescent="0.25">
      <c r="A3" s="143" t="s">
        <v>0</v>
      </c>
      <c r="B3" s="143"/>
      <c r="C3" s="143"/>
      <c r="D3" s="143"/>
      <c r="E3" s="63"/>
      <c r="F3" s="8" t="s">
        <v>1</v>
      </c>
    </row>
    <row r="4" spans="1:6" x14ac:dyDescent="0.2">
      <c r="A4" s="29"/>
      <c r="B4" s="1"/>
      <c r="C4" s="47"/>
      <c r="D4" s="68"/>
      <c r="E4" s="64" t="s">
        <v>2</v>
      </c>
      <c r="F4" s="9" t="s">
        <v>3</v>
      </c>
    </row>
    <row r="5" spans="1:6" x14ac:dyDescent="0.2">
      <c r="A5" s="144" t="s">
        <v>816</v>
      </c>
      <c r="B5" s="144"/>
      <c r="C5" s="144"/>
      <c r="D5" s="144"/>
      <c r="E5" s="63" t="s">
        <v>4</v>
      </c>
      <c r="F5" s="10">
        <v>44348</v>
      </c>
    </row>
    <row r="6" spans="1:6" x14ac:dyDescent="0.2">
      <c r="A6" s="30"/>
      <c r="B6" s="4"/>
      <c r="C6" s="48"/>
      <c r="D6" s="69"/>
      <c r="E6" s="63" t="s">
        <v>6</v>
      </c>
      <c r="F6" s="11" t="s">
        <v>16</v>
      </c>
    </row>
    <row r="7" spans="1:6" x14ac:dyDescent="0.2">
      <c r="A7" s="29" t="s">
        <v>7</v>
      </c>
      <c r="B7" s="145" t="s">
        <v>13</v>
      </c>
      <c r="C7" s="146"/>
      <c r="D7" s="146"/>
      <c r="E7" s="63" t="s">
        <v>8</v>
      </c>
      <c r="F7" s="11" t="s">
        <v>17</v>
      </c>
    </row>
    <row r="8" spans="1:6" x14ac:dyDescent="0.2">
      <c r="A8" s="29" t="s">
        <v>9</v>
      </c>
      <c r="B8" s="147" t="s">
        <v>14</v>
      </c>
      <c r="C8" s="147"/>
      <c r="D8" s="147"/>
      <c r="E8" s="63" t="s">
        <v>10</v>
      </c>
      <c r="F8" s="13" t="s">
        <v>18</v>
      </c>
    </row>
    <row r="9" spans="1:6" x14ac:dyDescent="0.2">
      <c r="A9" s="29" t="s">
        <v>800</v>
      </c>
      <c r="B9" s="12"/>
      <c r="C9" s="47"/>
      <c r="D9" s="69"/>
      <c r="E9" s="63"/>
      <c r="F9" s="14"/>
    </row>
    <row r="10" spans="1:6" x14ac:dyDescent="0.2">
      <c r="A10" s="29" t="s">
        <v>15</v>
      </c>
      <c r="B10" s="12"/>
      <c r="C10" s="47"/>
      <c r="D10" s="69"/>
      <c r="E10" s="63" t="s">
        <v>11</v>
      </c>
      <c r="F10" s="15" t="s">
        <v>12</v>
      </c>
    </row>
    <row r="11" spans="1:6" ht="20.25" customHeight="1" x14ac:dyDescent="0.25">
      <c r="A11" s="143" t="s">
        <v>19</v>
      </c>
      <c r="B11" s="143"/>
      <c r="C11" s="143"/>
      <c r="D11" s="143"/>
      <c r="E11" s="65"/>
      <c r="F11" s="16"/>
    </row>
    <row r="12" spans="1:6" ht="4.1500000000000004" customHeight="1" x14ac:dyDescent="0.2">
      <c r="A12" s="141" t="s">
        <v>20</v>
      </c>
      <c r="B12" s="138" t="s">
        <v>21</v>
      </c>
      <c r="C12" s="140" t="s">
        <v>22</v>
      </c>
      <c r="D12" s="139" t="s">
        <v>23</v>
      </c>
      <c r="E12" s="139" t="s">
        <v>24</v>
      </c>
      <c r="F12" s="142" t="s">
        <v>25</v>
      </c>
    </row>
    <row r="13" spans="1:6" ht="3.6" customHeight="1" x14ac:dyDescent="0.2">
      <c r="A13" s="141"/>
      <c r="B13" s="138"/>
      <c r="C13" s="140"/>
      <c r="D13" s="139"/>
      <c r="E13" s="139"/>
      <c r="F13" s="142"/>
    </row>
    <row r="14" spans="1:6" ht="3" customHeight="1" x14ac:dyDescent="0.2">
      <c r="A14" s="141"/>
      <c r="B14" s="138"/>
      <c r="C14" s="140"/>
      <c r="D14" s="139"/>
      <c r="E14" s="139"/>
      <c r="F14" s="142"/>
    </row>
    <row r="15" spans="1:6" ht="3" customHeight="1" x14ac:dyDescent="0.2">
      <c r="A15" s="141"/>
      <c r="B15" s="138"/>
      <c r="C15" s="140"/>
      <c r="D15" s="139"/>
      <c r="E15" s="139"/>
      <c r="F15" s="142"/>
    </row>
    <row r="16" spans="1:6" ht="3" customHeight="1" x14ac:dyDescent="0.2">
      <c r="A16" s="141"/>
      <c r="B16" s="138"/>
      <c r="C16" s="140"/>
      <c r="D16" s="139"/>
      <c r="E16" s="139"/>
      <c r="F16" s="142"/>
    </row>
    <row r="17" spans="1:8" ht="3" customHeight="1" x14ac:dyDescent="0.2">
      <c r="A17" s="141"/>
      <c r="B17" s="138"/>
      <c r="C17" s="140"/>
      <c r="D17" s="139"/>
      <c r="E17" s="139"/>
      <c r="F17" s="142"/>
    </row>
    <row r="18" spans="1:8" ht="23.45" customHeight="1" x14ac:dyDescent="0.2">
      <c r="A18" s="141"/>
      <c r="B18" s="138"/>
      <c r="C18" s="140"/>
      <c r="D18" s="139"/>
      <c r="E18" s="139"/>
      <c r="F18" s="142"/>
    </row>
    <row r="19" spans="1:8" ht="12.6" customHeight="1" x14ac:dyDescent="0.2">
      <c r="A19" s="95">
        <v>1</v>
      </c>
      <c r="B19" s="43">
        <v>2</v>
      </c>
      <c r="C19" s="49">
        <v>3</v>
      </c>
      <c r="D19" s="96" t="s">
        <v>26</v>
      </c>
      <c r="E19" s="96" t="s">
        <v>27</v>
      </c>
      <c r="F19" s="44" t="s">
        <v>28</v>
      </c>
    </row>
    <row r="20" spans="1:8" ht="18.600000000000001" customHeight="1" x14ac:dyDescent="0.2">
      <c r="A20" s="33" t="s">
        <v>29</v>
      </c>
      <c r="B20" s="34" t="s">
        <v>30</v>
      </c>
      <c r="C20" s="50" t="s">
        <v>31</v>
      </c>
      <c r="D20" s="132">
        <v>621248975.52999997</v>
      </c>
      <c r="E20" s="27">
        <f>E22+E171</f>
        <v>259189940.17000002</v>
      </c>
      <c r="F20" s="27">
        <f>D20-E20</f>
        <v>362059035.35999995</v>
      </c>
      <c r="G20" s="25"/>
      <c r="H20" s="25"/>
    </row>
    <row r="21" spans="1:8" ht="14.45" customHeight="1" x14ac:dyDescent="0.2">
      <c r="A21" s="33" t="s">
        <v>32</v>
      </c>
      <c r="B21" s="34"/>
      <c r="C21" s="35"/>
      <c r="D21" s="27"/>
      <c r="E21" s="27"/>
      <c r="F21" s="27"/>
    </row>
    <row r="22" spans="1:8" s="28" customFormat="1" ht="15" customHeight="1" x14ac:dyDescent="0.2">
      <c r="A22" s="36" t="s">
        <v>33</v>
      </c>
      <c r="B22" s="37" t="s">
        <v>30</v>
      </c>
      <c r="C22" s="38" t="s">
        <v>34</v>
      </c>
      <c r="D22" s="39" t="s">
        <v>40</v>
      </c>
      <c r="E22" s="39">
        <f>E23+E35+E41+E66+E79+E89+E102+E108+E113+E123+E168+E120</f>
        <v>94231380.750000015</v>
      </c>
      <c r="F22" s="39" t="s">
        <v>40</v>
      </c>
    </row>
    <row r="23" spans="1:8" s="28" customFormat="1" ht="16.899999999999999" customHeight="1" x14ac:dyDescent="0.2">
      <c r="A23" s="36" t="s">
        <v>35</v>
      </c>
      <c r="B23" s="37" t="s">
        <v>30</v>
      </c>
      <c r="C23" s="38" t="s">
        <v>36</v>
      </c>
      <c r="D23" s="39" t="s">
        <v>40</v>
      </c>
      <c r="E23" s="39">
        <f>E24</f>
        <v>71215285.820000008</v>
      </c>
      <c r="F23" s="39" t="s">
        <v>40</v>
      </c>
    </row>
    <row r="24" spans="1:8" ht="17.45" customHeight="1" x14ac:dyDescent="0.2">
      <c r="A24" s="33" t="s">
        <v>37</v>
      </c>
      <c r="B24" s="34" t="s">
        <v>30</v>
      </c>
      <c r="C24" s="35" t="s">
        <v>928</v>
      </c>
      <c r="D24" s="27" t="s">
        <v>40</v>
      </c>
      <c r="E24" s="27">
        <f>E25+E26+E27+E29+E31+E32+E34+E28+E33+E30</f>
        <v>71215285.820000008</v>
      </c>
      <c r="F24" s="39" t="s">
        <v>40</v>
      </c>
    </row>
    <row r="25" spans="1:8" ht="82.5" customHeight="1" x14ac:dyDescent="0.2">
      <c r="A25" s="40" t="s">
        <v>38</v>
      </c>
      <c r="B25" s="34" t="s">
        <v>30</v>
      </c>
      <c r="C25" s="35" t="s">
        <v>39</v>
      </c>
      <c r="D25" s="39" t="s">
        <v>40</v>
      </c>
      <c r="E25" s="133">
        <v>70095510.180000007</v>
      </c>
      <c r="F25" s="39" t="s">
        <v>40</v>
      </c>
    </row>
    <row r="26" spans="1:8" ht="67.5" customHeight="1" x14ac:dyDescent="0.2">
      <c r="A26" s="40" t="s">
        <v>41</v>
      </c>
      <c r="B26" s="34" t="s">
        <v>30</v>
      </c>
      <c r="C26" s="35" t="s">
        <v>42</v>
      </c>
      <c r="D26" s="39" t="s">
        <v>40</v>
      </c>
      <c r="E26" s="133">
        <v>80371.98</v>
      </c>
      <c r="F26" s="39" t="s">
        <v>40</v>
      </c>
    </row>
    <row r="27" spans="1:8" ht="80.45" customHeight="1" x14ac:dyDescent="0.2">
      <c r="A27" s="40" t="s">
        <v>43</v>
      </c>
      <c r="B27" s="34" t="s">
        <v>30</v>
      </c>
      <c r="C27" s="35" t="s">
        <v>44</v>
      </c>
      <c r="D27" s="27" t="s">
        <v>40</v>
      </c>
      <c r="E27" s="133">
        <v>120766.92</v>
      </c>
      <c r="F27" s="39" t="s">
        <v>40</v>
      </c>
    </row>
    <row r="28" spans="1:8" ht="102" customHeight="1" x14ac:dyDescent="0.2">
      <c r="A28" s="40" t="s">
        <v>45</v>
      </c>
      <c r="B28" s="34" t="s">
        <v>30</v>
      </c>
      <c r="C28" s="35" t="s">
        <v>46</v>
      </c>
      <c r="D28" s="39" t="s">
        <v>40</v>
      </c>
      <c r="E28" s="133">
        <v>136923.78</v>
      </c>
      <c r="F28" s="39" t="s">
        <v>40</v>
      </c>
    </row>
    <row r="29" spans="1:8" ht="93.75" customHeight="1" x14ac:dyDescent="0.2">
      <c r="A29" s="40" t="s">
        <v>47</v>
      </c>
      <c r="B29" s="34" t="s">
        <v>30</v>
      </c>
      <c r="C29" s="35" t="s">
        <v>48</v>
      </c>
      <c r="D29" s="39" t="s">
        <v>40</v>
      </c>
      <c r="E29" s="133">
        <v>1335.46</v>
      </c>
      <c r="F29" s="39" t="s">
        <v>40</v>
      </c>
    </row>
    <row r="30" spans="1:8" ht="107.25" customHeight="1" x14ac:dyDescent="0.2">
      <c r="A30" s="40" t="s">
        <v>49</v>
      </c>
      <c r="B30" s="34" t="s">
        <v>30</v>
      </c>
      <c r="C30" s="35" t="s">
        <v>50</v>
      </c>
      <c r="D30" s="27" t="s">
        <v>40</v>
      </c>
      <c r="E30" s="133">
        <v>6.4</v>
      </c>
      <c r="F30" s="39" t="s">
        <v>40</v>
      </c>
    </row>
    <row r="31" spans="1:8" ht="60" customHeight="1" x14ac:dyDescent="0.2">
      <c r="A31" s="40" t="s">
        <v>51</v>
      </c>
      <c r="B31" s="34" t="s">
        <v>30</v>
      </c>
      <c r="C31" s="35" t="s">
        <v>52</v>
      </c>
      <c r="D31" s="39" t="s">
        <v>40</v>
      </c>
      <c r="E31" s="133">
        <v>49627.66</v>
      </c>
      <c r="F31" s="39" t="s">
        <v>40</v>
      </c>
    </row>
    <row r="32" spans="1:8" ht="52.15" customHeight="1" x14ac:dyDescent="0.2">
      <c r="A32" s="33" t="s">
        <v>53</v>
      </c>
      <c r="B32" s="34" t="s">
        <v>30</v>
      </c>
      <c r="C32" s="35" t="s">
        <v>54</v>
      </c>
      <c r="D32" s="39" t="s">
        <v>40</v>
      </c>
      <c r="E32" s="133">
        <v>-325.97000000000003</v>
      </c>
      <c r="F32" s="39" t="s">
        <v>40</v>
      </c>
    </row>
    <row r="33" spans="1:6" ht="65.25" customHeight="1" x14ac:dyDescent="0.2">
      <c r="A33" s="33" t="s">
        <v>55</v>
      </c>
      <c r="B33" s="34" t="s">
        <v>30</v>
      </c>
      <c r="C33" s="35" t="s">
        <v>56</v>
      </c>
      <c r="D33" s="39" t="s">
        <v>40</v>
      </c>
      <c r="E33" s="133">
        <v>-160</v>
      </c>
      <c r="F33" s="39" t="s">
        <v>40</v>
      </c>
    </row>
    <row r="34" spans="1:6" ht="99" customHeight="1" x14ac:dyDescent="0.2">
      <c r="A34" s="33" t="s">
        <v>854</v>
      </c>
      <c r="B34" s="34" t="s">
        <v>30</v>
      </c>
      <c r="C34" s="61" t="s">
        <v>723</v>
      </c>
      <c r="D34" s="39" t="s">
        <v>40</v>
      </c>
      <c r="E34" s="133">
        <v>731229.41</v>
      </c>
      <c r="F34" s="39" t="s">
        <v>40</v>
      </c>
    </row>
    <row r="35" spans="1:6" s="28" customFormat="1" ht="38.25" customHeight="1" x14ac:dyDescent="0.2">
      <c r="A35" s="36" t="s">
        <v>57</v>
      </c>
      <c r="B35" s="37" t="s">
        <v>30</v>
      </c>
      <c r="C35" s="38" t="s">
        <v>638</v>
      </c>
      <c r="D35" s="39" t="s">
        <v>40</v>
      </c>
      <c r="E35" s="39">
        <f>E36</f>
        <v>3190871.4699999997</v>
      </c>
      <c r="F35" s="39" t="s">
        <v>40</v>
      </c>
    </row>
    <row r="36" spans="1:6" s="28" customFormat="1" ht="23.25" customHeight="1" x14ac:dyDescent="0.2">
      <c r="A36" s="33" t="s">
        <v>58</v>
      </c>
      <c r="B36" s="41" t="s">
        <v>30</v>
      </c>
      <c r="C36" s="35" t="s">
        <v>676</v>
      </c>
      <c r="D36" s="39" t="s">
        <v>40</v>
      </c>
      <c r="E36" s="27">
        <f>E37+E38+E39+E40</f>
        <v>3190871.4699999997</v>
      </c>
      <c r="F36" s="39" t="s">
        <v>40</v>
      </c>
    </row>
    <row r="37" spans="1:6" ht="82.9" customHeight="1" x14ac:dyDescent="0.2">
      <c r="A37" s="33" t="s">
        <v>59</v>
      </c>
      <c r="B37" s="34" t="s">
        <v>30</v>
      </c>
      <c r="C37" s="134" t="s">
        <v>60</v>
      </c>
      <c r="D37" s="27" t="s">
        <v>40</v>
      </c>
      <c r="E37" s="133">
        <v>1446096.38</v>
      </c>
      <c r="F37" s="39" t="s">
        <v>40</v>
      </c>
    </row>
    <row r="38" spans="1:6" ht="97.5" customHeight="1" x14ac:dyDescent="0.2">
      <c r="A38" s="33" t="s">
        <v>61</v>
      </c>
      <c r="B38" s="34" t="s">
        <v>30</v>
      </c>
      <c r="C38" s="134" t="s">
        <v>62</v>
      </c>
      <c r="D38" s="39" t="s">
        <v>40</v>
      </c>
      <c r="E38" s="133">
        <v>10887.35</v>
      </c>
      <c r="F38" s="39" t="s">
        <v>40</v>
      </c>
    </row>
    <row r="39" spans="1:6" ht="87" customHeight="1" x14ac:dyDescent="0.2">
      <c r="A39" s="40" t="s">
        <v>63</v>
      </c>
      <c r="B39" s="34" t="s">
        <v>30</v>
      </c>
      <c r="C39" s="134" t="s">
        <v>64</v>
      </c>
      <c r="D39" s="39" t="s">
        <v>40</v>
      </c>
      <c r="E39" s="133">
        <v>1985589.46</v>
      </c>
      <c r="F39" s="39" t="s">
        <v>40</v>
      </c>
    </row>
    <row r="40" spans="1:6" ht="87.75" customHeight="1" x14ac:dyDescent="0.2">
      <c r="A40" s="40" t="s">
        <v>65</v>
      </c>
      <c r="B40" s="34" t="s">
        <v>30</v>
      </c>
      <c r="C40" s="134" t="s">
        <v>66</v>
      </c>
      <c r="D40" s="27" t="s">
        <v>40</v>
      </c>
      <c r="E40" s="133">
        <v>-251701.72</v>
      </c>
      <c r="F40" s="39" t="s">
        <v>40</v>
      </c>
    </row>
    <row r="41" spans="1:6" s="28" customFormat="1" ht="19.899999999999999" customHeight="1" x14ac:dyDescent="0.2">
      <c r="A41" s="36" t="s">
        <v>67</v>
      </c>
      <c r="B41" s="37" t="s">
        <v>30</v>
      </c>
      <c r="C41" s="38" t="s">
        <v>637</v>
      </c>
      <c r="D41" s="39" t="s">
        <v>40</v>
      </c>
      <c r="E41" s="39">
        <f>E42+E53+E48+E63+E61</f>
        <v>3923421.7800000003</v>
      </c>
      <c r="F41" s="39" t="s">
        <v>40</v>
      </c>
    </row>
    <row r="42" spans="1:6" s="28" customFormat="1" ht="30.6" customHeight="1" x14ac:dyDescent="0.2">
      <c r="A42" s="33" t="s">
        <v>68</v>
      </c>
      <c r="B42" s="41" t="s">
        <v>30</v>
      </c>
      <c r="C42" s="35" t="s">
        <v>675</v>
      </c>
      <c r="D42" s="39" t="s">
        <v>40</v>
      </c>
      <c r="E42" s="27">
        <f>E43+E44+E46+E47+E45</f>
        <v>801763.48</v>
      </c>
      <c r="F42" s="39" t="s">
        <v>40</v>
      </c>
    </row>
    <row r="43" spans="1:6" ht="48.6" customHeight="1" x14ac:dyDescent="0.2">
      <c r="A43" s="33" t="s">
        <v>648</v>
      </c>
      <c r="B43" s="34" t="s">
        <v>30</v>
      </c>
      <c r="C43" s="135" t="s">
        <v>647</v>
      </c>
      <c r="D43" s="27" t="s">
        <v>40</v>
      </c>
      <c r="E43" s="136">
        <v>789082.58</v>
      </c>
      <c r="F43" s="39" t="s">
        <v>40</v>
      </c>
    </row>
    <row r="44" spans="1:6" ht="41.25" customHeight="1" x14ac:dyDescent="0.2">
      <c r="A44" s="98" t="s">
        <v>855</v>
      </c>
      <c r="B44" s="34" t="s">
        <v>30</v>
      </c>
      <c r="C44" s="26" t="s">
        <v>817</v>
      </c>
      <c r="D44" s="27" t="s">
        <v>40</v>
      </c>
      <c r="E44" s="136">
        <v>14255.3</v>
      </c>
      <c r="F44" s="39" t="s">
        <v>40</v>
      </c>
    </row>
    <row r="45" spans="1:6" ht="54" customHeight="1" x14ac:dyDescent="0.2">
      <c r="A45" s="98" t="s">
        <v>856</v>
      </c>
      <c r="B45" s="34" t="s">
        <v>30</v>
      </c>
      <c r="C45" s="26" t="s">
        <v>818</v>
      </c>
      <c r="D45" s="27" t="s">
        <v>40</v>
      </c>
      <c r="E45" s="136">
        <v>250</v>
      </c>
      <c r="F45" s="39" t="s">
        <v>40</v>
      </c>
    </row>
    <row r="46" spans="1:6" ht="66.75" customHeight="1" x14ac:dyDescent="0.2">
      <c r="A46" s="98" t="s">
        <v>857</v>
      </c>
      <c r="B46" s="34" t="s">
        <v>30</v>
      </c>
      <c r="C46" s="46" t="s">
        <v>819</v>
      </c>
      <c r="D46" s="27" t="s">
        <v>40</v>
      </c>
      <c r="E46" s="133">
        <v>-304.92</v>
      </c>
      <c r="F46" s="39" t="s">
        <v>40</v>
      </c>
    </row>
    <row r="47" spans="1:6" ht="53.25" customHeight="1" x14ac:dyDescent="0.2">
      <c r="A47" s="33" t="s">
        <v>858</v>
      </c>
      <c r="B47" s="34" t="s">
        <v>30</v>
      </c>
      <c r="C47" s="46" t="s">
        <v>820</v>
      </c>
      <c r="D47" s="27" t="s">
        <v>40</v>
      </c>
      <c r="E47" s="133">
        <v>-1519.48</v>
      </c>
      <c r="F47" s="39" t="s">
        <v>40</v>
      </c>
    </row>
    <row r="48" spans="1:6" ht="39.75" customHeight="1" x14ac:dyDescent="0.2">
      <c r="A48" s="33" t="s">
        <v>722</v>
      </c>
      <c r="B48" s="34" t="s">
        <v>30</v>
      </c>
      <c r="C48" s="46" t="s">
        <v>926</v>
      </c>
      <c r="D48" s="27" t="s">
        <v>40</v>
      </c>
      <c r="E48" s="133">
        <f>E49+E50+E51+E52</f>
        <v>917603.08000000007</v>
      </c>
      <c r="F48" s="39" t="s">
        <v>40</v>
      </c>
    </row>
    <row r="49" spans="1:6" ht="71.25" customHeight="1" x14ac:dyDescent="0.2">
      <c r="A49" s="98" t="s">
        <v>859</v>
      </c>
      <c r="B49" s="34" t="s">
        <v>30</v>
      </c>
      <c r="C49" s="46" t="s">
        <v>821</v>
      </c>
      <c r="D49" s="27" t="s">
        <v>40</v>
      </c>
      <c r="E49" s="133">
        <v>909408.68</v>
      </c>
      <c r="F49" s="39" t="s">
        <v>40</v>
      </c>
    </row>
    <row r="50" spans="1:6" ht="62.25" customHeight="1" x14ac:dyDescent="0.2">
      <c r="A50" s="98" t="s">
        <v>860</v>
      </c>
      <c r="B50" s="34" t="s">
        <v>30</v>
      </c>
      <c r="C50" s="46" t="s">
        <v>822</v>
      </c>
      <c r="D50" s="27" t="s">
        <v>40</v>
      </c>
      <c r="E50" s="133">
        <v>7899.4</v>
      </c>
      <c r="F50" s="39" t="s">
        <v>40</v>
      </c>
    </row>
    <row r="51" spans="1:6" ht="75.75" customHeight="1" x14ac:dyDescent="0.2">
      <c r="A51" s="98" t="s">
        <v>861</v>
      </c>
      <c r="B51" s="34" t="s">
        <v>30</v>
      </c>
      <c r="C51" s="46" t="s">
        <v>823</v>
      </c>
      <c r="D51" s="27" t="s">
        <v>40</v>
      </c>
      <c r="E51" s="133">
        <v>250</v>
      </c>
      <c r="F51" s="39" t="s">
        <v>40</v>
      </c>
    </row>
    <row r="52" spans="1:6" ht="78" customHeight="1" x14ac:dyDescent="0.2">
      <c r="A52" s="98" t="s">
        <v>862</v>
      </c>
      <c r="B52" s="34" t="s">
        <v>30</v>
      </c>
      <c r="C52" s="46" t="s">
        <v>824</v>
      </c>
      <c r="D52" s="27" t="s">
        <v>40</v>
      </c>
      <c r="E52" s="133">
        <v>45</v>
      </c>
      <c r="F52" s="39" t="s">
        <v>40</v>
      </c>
    </row>
    <row r="53" spans="1:6" ht="24.75" customHeight="1" x14ac:dyDescent="0.2">
      <c r="A53" s="33" t="s">
        <v>69</v>
      </c>
      <c r="B53" s="34" t="s">
        <v>30</v>
      </c>
      <c r="C53" s="137" t="s">
        <v>674</v>
      </c>
      <c r="D53" s="39" t="s">
        <v>40</v>
      </c>
      <c r="E53" s="133">
        <f>E54+E55+E56+E58+E59+E60</f>
        <v>1434240.67</v>
      </c>
      <c r="F53" s="39" t="s">
        <v>40</v>
      </c>
    </row>
    <row r="54" spans="1:6" ht="51" customHeight="1" x14ac:dyDescent="0.2">
      <c r="A54" s="33" t="s">
        <v>70</v>
      </c>
      <c r="B54" s="34" t="s">
        <v>30</v>
      </c>
      <c r="C54" s="137" t="s">
        <v>71</v>
      </c>
      <c r="D54" s="39" t="s">
        <v>40</v>
      </c>
      <c r="E54" s="133">
        <v>1429025.94</v>
      </c>
      <c r="F54" s="39" t="s">
        <v>40</v>
      </c>
    </row>
    <row r="55" spans="1:6" ht="30" customHeight="1" x14ac:dyDescent="0.2">
      <c r="A55" s="98" t="s">
        <v>863</v>
      </c>
      <c r="B55" s="34" t="s">
        <v>30</v>
      </c>
      <c r="C55" s="137" t="s">
        <v>72</v>
      </c>
      <c r="D55" s="27" t="s">
        <v>40</v>
      </c>
      <c r="E55" s="133">
        <v>3790.01</v>
      </c>
      <c r="F55" s="39" t="s">
        <v>40</v>
      </c>
    </row>
    <row r="56" spans="1:6" ht="52.5" customHeight="1" x14ac:dyDescent="0.2">
      <c r="A56" s="33" t="s">
        <v>864</v>
      </c>
      <c r="B56" s="34" t="s">
        <v>30</v>
      </c>
      <c r="C56" s="45" t="s">
        <v>719</v>
      </c>
      <c r="D56" s="27" t="s">
        <v>40</v>
      </c>
      <c r="E56" s="133">
        <v>572</v>
      </c>
      <c r="F56" s="39" t="s">
        <v>40</v>
      </c>
    </row>
    <row r="57" spans="1:6" ht="37.5" customHeight="1" x14ac:dyDescent="0.2">
      <c r="A57" s="33" t="s">
        <v>721</v>
      </c>
      <c r="B57" s="34" t="s">
        <v>30</v>
      </c>
      <c r="C57" s="26" t="s">
        <v>825</v>
      </c>
      <c r="D57" s="27" t="s">
        <v>40</v>
      </c>
      <c r="E57" s="133">
        <f>E58+E59+E60</f>
        <v>852.71999999999991</v>
      </c>
      <c r="F57" s="39" t="s">
        <v>40</v>
      </c>
    </row>
    <row r="58" spans="1:6" ht="52.5" customHeight="1" x14ac:dyDescent="0.2">
      <c r="A58" s="98" t="s">
        <v>865</v>
      </c>
      <c r="B58" s="34" t="s">
        <v>30</v>
      </c>
      <c r="C58" s="26" t="s">
        <v>826</v>
      </c>
      <c r="D58" s="27" t="s">
        <v>40</v>
      </c>
      <c r="E58" s="133">
        <v>-415.6</v>
      </c>
      <c r="F58" s="39" t="s">
        <v>40</v>
      </c>
    </row>
    <row r="59" spans="1:6" ht="41.25" customHeight="1" x14ac:dyDescent="0.2">
      <c r="A59" s="33" t="s">
        <v>866</v>
      </c>
      <c r="B59" s="34" t="s">
        <v>30</v>
      </c>
      <c r="C59" s="61" t="s">
        <v>720</v>
      </c>
      <c r="D59" s="27" t="s">
        <v>40</v>
      </c>
      <c r="E59" s="133">
        <v>1358.32</v>
      </c>
      <c r="F59" s="39" t="s">
        <v>40</v>
      </c>
    </row>
    <row r="60" spans="1:6" ht="66.75" customHeight="1" x14ac:dyDescent="0.2">
      <c r="A60" s="33" t="s">
        <v>867</v>
      </c>
      <c r="B60" s="34" t="s">
        <v>30</v>
      </c>
      <c r="C60" s="26" t="s">
        <v>827</v>
      </c>
      <c r="D60" s="27" t="s">
        <v>40</v>
      </c>
      <c r="E60" s="133">
        <v>-90</v>
      </c>
      <c r="F60" s="39" t="s">
        <v>40</v>
      </c>
    </row>
    <row r="61" spans="1:6" ht="18" customHeight="1" x14ac:dyDescent="0.2">
      <c r="A61" s="33" t="s">
        <v>788</v>
      </c>
      <c r="B61" s="34" t="s">
        <v>30</v>
      </c>
      <c r="C61" s="134" t="s">
        <v>787</v>
      </c>
      <c r="D61" s="27" t="s">
        <v>40</v>
      </c>
      <c r="E61" s="133">
        <f>E62</f>
        <v>56878</v>
      </c>
      <c r="F61" s="39" t="s">
        <v>40</v>
      </c>
    </row>
    <row r="62" spans="1:6" ht="42.75" customHeight="1" x14ac:dyDescent="0.2">
      <c r="A62" s="98" t="s">
        <v>869</v>
      </c>
      <c r="B62" s="34" t="s">
        <v>30</v>
      </c>
      <c r="C62" s="26" t="s">
        <v>868</v>
      </c>
      <c r="D62" s="27" t="s">
        <v>40</v>
      </c>
      <c r="E62" s="133">
        <v>56878</v>
      </c>
      <c r="F62" s="39" t="s">
        <v>40</v>
      </c>
    </row>
    <row r="63" spans="1:6" ht="27.75" customHeight="1" x14ac:dyDescent="0.2">
      <c r="A63" s="33" t="s">
        <v>73</v>
      </c>
      <c r="B63" s="34" t="s">
        <v>30</v>
      </c>
      <c r="C63" s="134" t="s">
        <v>673</v>
      </c>
      <c r="D63" s="39" t="s">
        <v>40</v>
      </c>
      <c r="E63" s="133">
        <f>E64+E65</f>
        <v>712936.55</v>
      </c>
      <c r="F63" s="39" t="s">
        <v>40</v>
      </c>
    </row>
    <row r="64" spans="1:6" ht="49.9" customHeight="1" x14ac:dyDescent="0.2">
      <c r="A64" s="33" t="s">
        <v>74</v>
      </c>
      <c r="B64" s="34" t="s">
        <v>30</v>
      </c>
      <c r="C64" s="134" t="s">
        <v>75</v>
      </c>
      <c r="D64" s="102" t="s">
        <v>40</v>
      </c>
      <c r="E64" s="133">
        <v>712773.5</v>
      </c>
      <c r="F64" s="39" t="s">
        <v>40</v>
      </c>
    </row>
    <row r="65" spans="1:6" ht="39.6" customHeight="1" x14ac:dyDescent="0.2">
      <c r="A65" s="33" t="s">
        <v>649</v>
      </c>
      <c r="B65" s="34" t="s">
        <v>30</v>
      </c>
      <c r="C65" s="134" t="s">
        <v>646</v>
      </c>
      <c r="D65" s="27" t="s">
        <v>40</v>
      </c>
      <c r="E65" s="133">
        <v>163.05000000000001</v>
      </c>
      <c r="F65" s="39" t="s">
        <v>40</v>
      </c>
    </row>
    <row r="66" spans="1:6" s="28" customFormat="1" ht="17.45" customHeight="1" x14ac:dyDescent="0.2">
      <c r="A66" s="36" t="s">
        <v>76</v>
      </c>
      <c r="B66" s="37" t="s">
        <v>30</v>
      </c>
      <c r="C66" s="38" t="s">
        <v>636</v>
      </c>
      <c r="D66" s="39" t="s">
        <v>40</v>
      </c>
      <c r="E66" s="39">
        <f>E67+E71</f>
        <v>677436.7</v>
      </c>
      <c r="F66" s="39" t="s">
        <v>40</v>
      </c>
    </row>
    <row r="67" spans="1:6" s="28" customFormat="1" ht="21.6" customHeight="1" x14ac:dyDescent="0.2">
      <c r="A67" s="33" t="s">
        <v>77</v>
      </c>
      <c r="B67" s="34" t="s">
        <v>30</v>
      </c>
      <c r="C67" s="35" t="s">
        <v>672</v>
      </c>
      <c r="D67" s="39" t="s">
        <v>40</v>
      </c>
      <c r="E67" s="27">
        <f>E68+E69+E70</f>
        <v>176854.76</v>
      </c>
      <c r="F67" s="39" t="s">
        <v>40</v>
      </c>
    </row>
    <row r="68" spans="1:6" ht="58.15" customHeight="1" x14ac:dyDescent="0.2">
      <c r="A68" s="33" t="s">
        <v>78</v>
      </c>
      <c r="B68" s="34" t="s">
        <v>30</v>
      </c>
      <c r="C68" s="134" t="s">
        <v>79</v>
      </c>
      <c r="D68" s="27" t="s">
        <v>40</v>
      </c>
      <c r="E68" s="133">
        <v>173022.95</v>
      </c>
      <c r="F68" s="39" t="s">
        <v>40</v>
      </c>
    </row>
    <row r="69" spans="1:6" ht="49.9" customHeight="1" x14ac:dyDescent="0.2">
      <c r="A69" s="33" t="s">
        <v>806</v>
      </c>
      <c r="B69" s="34" t="s">
        <v>30</v>
      </c>
      <c r="C69" s="134" t="s">
        <v>80</v>
      </c>
      <c r="D69" s="39" t="s">
        <v>40</v>
      </c>
      <c r="E69" s="133">
        <v>3841.91</v>
      </c>
      <c r="F69" s="39" t="s">
        <v>40</v>
      </c>
    </row>
    <row r="70" spans="1:6" ht="66" customHeight="1" x14ac:dyDescent="0.2">
      <c r="A70" s="98" t="s">
        <v>870</v>
      </c>
      <c r="B70" s="34" t="s">
        <v>30</v>
      </c>
      <c r="C70" s="134" t="s">
        <v>828</v>
      </c>
      <c r="D70" s="39" t="s">
        <v>40</v>
      </c>
      <c r="E70" s="133">
        <v>-10.1</v>
      </c>
      <c r="F70" s="39" t="s">
        <v>40</v>
      </c>
    </row>
    <row r="71" spans="1:6" ht="22.15" customHeight="1" x14ac:dyDescent="0.2">
      <c r="A71" s="33" t="s">
        <v>927</v>
      </c>
      <c r="B71" s="34" t="s">
        <v>30</v>
      </c>
      <c r="C71" s="134" t="s">
        <v>718</v>
      </c>
      <c r="D71" s="39" t="s">
        <v>40</v>
      </c>
      <c r="E71" s="133">
        <f>E72+E76</f>
        <v>500581.94</v>
      </c>
      <c r="F71" s="39" t="s">
        <v>40</v>
      </c>
    </row>
    <row r="72" spans="1:6" ht="22.15" customHeight="1" x14ac:dyDescent="0.2">
      <c r="A72" s="33" t="s">
        <v>81</v>
      </c>
      <c r="B72" s="34" t="s">
        <v>30</v>
      </c>
      <c r="C72" s="134" t="s">
        <v>717</v>
      </c>
      <c r="D72" s="39" t="s">
        <v>40</v>
      </c>
      <c r="E72" s="133">
        <f>E73+E74+E75</f>
        <v>494424.88</v>
      </c>
      <c r="F72" s="39" t="s">
        <v>40</v>
      </c>
    </row>
    <row r="73" spans="1:6" ht="46.15" customHeight="1" x14ac:dyDescent="0.2">
      <c r="A73" s="33" t="s">
        <v>650</v>
      </c>
      <c r="B73" s="34" t="s">
        <v>30</v>
      </c>
      <c r="C73" s="134" t="s">
        <v>645</v>
      </c>
      <c r="D73" s="27" t="s">
        <v>40</v>
      </c>
      <c r="E73" s="133">
        <v>494645.34</v>
      </c>
      <c r="F73" s="39" t="s">
        <v>40</v>
      </c>
    </row>
    <row r="74" spans="1:6" ht="39.6" customHeight="1" x14ac:dyDescent="0.2">
      <c r="A74" s="33" t="s">
        <v>651</v>
      </c>
      <c r="B74" s="34" t="s">
        <v>30</v>
      </c>
      <c r="C74" s="134" t="s">
        <v>644</v>
      </c>
      <c r="D74" s="39" t="s">
        <v>40</v>
      </c>
      <c r="E74" s="133">
        <v>-67.459999999999994</v>
      </c>
      <c r="F74" s="39" t="s">
        <v>40</v>
      </c>
    </row>
    <row r="75" spans="1:6" ht="54.75" customHeight="1" x14ac:dyDescent="0.2">
      <c r="A75" s="33" t="s">
        <v>652</v>
      </c>
      <c r="B75" s="34" t="s">
        <v>30</v>
      </c>
      <c r="C75" s="134" t="s">
        <v>643</v>
      </c>
      <c r="D75" s="39" t="s">
        <v>40</v>
      </c>
      <c r="E75" s="133">
        <v>-153</v>
      </c>
      <c r="F75" s="39" t="s">
        <v>40</v>
      </c>
    </row>
    <row r="76" spans="1:6" ht="22.9" customHeight="1" x14ac:dyDescent="0.2">
      <c r="A76" s="33" t="s">
        <v>82</v>
      </c>
      <c r="B76" s="34" t="s">
        <v>30</v>
      </c>
      <c r="C76" s="134" t="s">
        <v>671</v>
      </c>
      <c r="D76" s="27" t="s">
        <v>40</v>
      </c>
      <c r="E76" s="133">
        <f>E77+E78</f>
        <v>6157.0599999999995</v>
      </c>
      <c r="F76" s="39" t="s">
        <v>40</v>
      </c>
    </row>
    <row r="77" spans="1:6" ht="53.45" customHeight="1" x14ac:dyDescent="0.2">
      <c r="A77" s="33" t="s">
        <v>653</v>
      </c>
      <c r="B77" s="34" t="s">
        <v>30</v>
      </c>
      <c r="C77" s="134" t="s">
        <v>642</v>
      </c>
      <c r="D77" s="39" t="s">
        <v>40</v>
      </c>
      <c r="E77" s="133">
        <v>6217.91</v>
      </c>
      <c r="F77" s="39" t="s">
        <v>40</v>
      </c>
    </row>
    <row r="78" spans="1:6" ht="39.6" customHeight="1" x14ac:dyDescent="0.2">
      <c r="A78" s="33" t="s">
        <v>654</v>
      </c>
      <c r="B78" s="34" t="s">
        <v>30</v>
      </c>
      <c r="C78" s="134" t="s">
        <v>641</v>
      </c>
      <c r="D78" s="39" t="s">
        <v>40</v>
      </c>
      <c r="E78" s="133">
        <v>-60.85</v>
      </c>
      <c r="F78" s="39" t="s">
        <v>40</v>
      </c>
    </row>
    <row r="79" spans="1:6" s="28" customFormat="1" ht="17.45" customHeight="1" x14ac:dyDescent="0.2">
      <c r="A79" s="36" t="s">
        <v>83</v>
      </c>
      <c r="B79" s="37" t="s">
        <v>30</v>
      </c>
      <c r="C79" s="38" t="s">
        <v>84</v>
      </c>
      <c r="D79" s="27" t="s">
        <v>40</v>
      </c>
      <c r="E79" s="39">
        <f>E80+E84</f>
        <v>1296273.6500000001</v>
      </c>
      <c r="F79" s="39" t="s">
        <v>40</v>
      </c>
    </row>
    <row r="80" spans="1:6" s="28" customFormat="1" ht="24.6" customHeight="1" x14ac:dyDescent="0.2">
      <c r="A80" s="33" t="s">
        <v>85</v>
      </c>
      <c r="B80" s="34" t="s">
        <v>30</v>
      </c>
      <c r="C80" s="35" t="s">
        <v>670</v>
      </c>
      <c r="D80" s="39" t="s">
        <v>40</v>
      </c>
      <c r="E80" s="27">
        <f>E81+E82+E83</f>
        <v>1278073.6500000001</v>
      </c>
      <c r="F80" s="39" t="s">
        <v>40</v>
      </c>
    </row>
    <row r="81" spans="1:6" ht="55.5" customHeight="1" x14ac:dyDescent="0.2">
      <c r="A81" s="98" t="s">
        <v>871</v>
      </c>
      <c r="B81" s="34" t="s">
        <v>30</v>
      </c>
      <c r="C81" s="134" t="s">
        <v>829</v>
      </c>
      <c r="D81" s="39" t="s">
        <v>40</v>
      </c>
      <c r="E81" s="133">
        <v>1267846.57</v>
      </c>
      <c r="F81" s="39" t="s">
        <v>40</v>
      </c>
    </row>
    <row r="82" spans="1:6" ht="58.5" customHeight="1" x14ac:dyDescent="0.2">
      <c r="A82" s="98" t="s">
        <v>872</v>
      </c>
      <c r="B82" s="34" t="s">
        <v>30</v>
      </c>
      <c r="C82" s="134" t="s">
        <v>830</v>
      </c>
      <c r="D82" s="39" t="s">
        <v>40</v>
      </c>
      <c r="E82" s="133">
        <v>11690.82</v>
      </c>
      <c r="F82" s="39" t="s">
        <v>40</v>
      </c>
    </row>
    <row r="83" spans="1:6" ht="41.25" customHeight="1" x14ac:dyDescent="0.2">
      <c r="A83" s="98" t="s">
        <v>873</v>
      </c>
      <c r="B83" s="34" t="s">
        <v>30</v>
      </c>
      <c r="C83" s="134" t="s">
        <v>831</v>
      </c>
      <c r="D83" s="39" t="s">
        <v>40</v>
      </c>
      <c r="E83" s="133">
        <v>-1463.74</v>
      </c>
      <c r="F83" s="39" t="s">
        <v>40</v>
      </c>
    </row>
    <row r="84" spans="1:6" ht="28.9" customHeight="1" x14ac:dyDescent="0.2">
      <c r="A84" s="33" t="s">
        <v>807</v>
      </c>
      <c r="B84" s="34" t="s">
        <v>30</v>
      </c>
      <c r="C84" s="134" t="s">
        <v>805</v>
      </c>
      <c r="D84" s="39" t="s">
        <v>40</v>
      </c>
      <c r="E84" s="133">
        <f>E85+E87</f>
        <v>18200</v>
      </c>
      <c r="F84" s="39" t="s">
        <v>40</v>
      </c>
    </row>
    <row r="85" spans="1:6" ht="28.15" customHeight="1" x14ac:dyDescent="0.2">
      <c r="A85" s="33" t="s">
        <v>808</v>
      </c>
      <c r="B85" s="34" t="s">
        <v>30</v>
      </c>
      <c r="C85" s="134" t="s">
        <v>804</v>
      </c>
      <c r="D85" s="39" t="s">
        <v>40</v>
      </c>
      <c r="E85" s="133">
        <f>E86</f>
        <v>7000</v>
      </c>
      <c r="F85" s="39" t="s">
        <v>40</v>
      </c>
    </row>
    <row r="86" spans="1:6" ht="52.5" customHeight="1" x14ac:dyDescent="0.2">
      <c r="A86" s="98" t="s">
        <v>874</v>
      </c>
      <c r="B86" s="34" t="s">
        <v>30</v>
      </c>
      <c r="C86" s="134" t="s">
        <v>832</v>
      </c>
      <c r="D86" s="39" t="s">
        <v>40</v>
      </c>
      <c r="E86" s="133">
        <v>7000</v>
      </c>
      <c r="F86" s="39" t="s">
        <v>40</v>
      </c>
    </row>
    <row r="87" spans="1:6" ht="48" customHeight="1" x14ac:dyDescent="0.2">
      <c r="A87" s="33" t="s">
        <v>677</v>
      </c>
      <c r="B87" s="34" t="s">
        <v>30</v>
      </c>
      <c r="C87" s="134" t="s">
        <v>669</v>
      </c>
      <c r="D87" s="27" t="s">
        <v>40</v>
      </c>
      <c r="E87" s="133">
        <f>E88</f>
        <v>11200</v>
      </c>
      <c r="F87" s="39" t="s">
        <v>40</v>
      </c>
    </row>
    <row r="88" spans="1:6" ht="80.25" customHeight="1" x14ac:dyDescent="0.2">
      <c r="A88" s="98" t="s">
        <v>875</v>
      </c>
      <c r="B88" s="34" t="s">
        <v>30</v>
      </c>
      <c r="C88" s="134" t="s">
        <v>833</v>
      </c>
      <c r="D88" s="39" t="s">
        <v>40</v>
      </c>
      <c r="E88" s="133">
        <v>11200</v>
      </c>
      <c r="F88" s="39" t="s">
        <v>40</v>
      </c>
    </row>
    <row r="89" spans="1:6" s="28" customFormat="1" ht="37.15" customHeight="1" x14ac:dyDescent="0.2">
      <c r="A89" s="36" t="s">
        <v>86</v>
      </c>
      <c r="B89" s="37" t="s">
        <v>30</v>
      </c>
      <c r="C89" s="38" t="s">
        <v>635</v>
      </c>
      <c r="D89" s="39" t="s">
        <v>40</v>
      </c>
      <c r="E89" s="39">
        <f>E90+E92+E94+E98+E96</f>
        <v>10637160.58</v>
      </c>
      <c r="F89" s="39" t="s">
        <v>40</v>
      </c>
    </row>
    <row r="90" spans="1:6" s="28" customFormat="1" ht="45.6" customHeight="1" x14ac:dyDescent="0.2">
      <c r="A90" s="33" t="s">
        <v>87</v>
      </c>
      <c r="B90" s="34" t="s">
        <v>30</v>
      </c>
      <c r="C90" s="35" t="s">
        <v>929</v>
      </c>
      <c r="D90" s="27" t="s">
        <v>40</v>
      </c>
      <c r="E90" s="27">
        <f>E91</f>
        <v>1519139.05</v>
      </c>
      <c r="F90" s="39" t="s">
        <v>40</v>
      </c>
    </row>
    <row r="91" spans="1:6" ht="60" customHeight="1" x14ac:dyDescent="0.2">
      <c r="A91" s="40" t="s">
        <v>88</v>
      </c>
      <c r="B91" s="34" t="s">
        <v>30</v>
      </c>
      <c r="C91" s="134" t="s">
        <v>89</v>
      </c>
      <c r="D91" s="39" t="s">
        <v>40</v>
      </c>
      <c r="E91" s="133">
        <v>1519139.05</v>
      </c>
      <c r="F91" s="39" t="s">
        <v>40</v>
      </c>
    </row>
    <row r="92" spans="1:6" ht="66" customHeight="1" x14ac:dyDescent="0.2">
      <c r="A92" s="40" t="s">
        <v>90</v>
      </c>
      <c r="B92" s="34" t="s">
        <v>30</v>
      </c>
      <c r="C92" s="134" t="s">
        <v>668</v>
      </c>
      <c r="D92" s="39" t="s">
        <v>40</v>
      </c>
      <c r="E92" s="133">
        <f>E93</f>
        <v>190030.76</v>
      </c>
      <c r="F92" s="39" t="s">
        <v>40</v>
      </c>
    </row>
    <row r="93" spans="1:6" ht="61.5" customHeight="1" x14ac:dyDescent="0.2">
      <c r="A93" s="33" t="s">
        <v>91</v>
      </c>
      <c r="B93" s="34" t="s">
        <v>30</v>
      </c>
      <c r="C93" s="134" t="s">
        <v>92</v>
      </c>
      <c r="D93" s="27" t="s">
        <v>40</v>
      </c>
      <c r="E93" s="133">
        <v>190030.76</v>
      </c>
      <c r="F93" s="39" t="s">
        <v>40</v>
      </c>
    </row>
    <row r="94" spans="1:6" ht="38.450000000000003" customHeight="1" x14ac:dyDescent="0.2">
      <c r="A94" s="33" t="s">
        <v>93</v>
      </c>
      <c r="B94" s="34" t="s">
        <v>30</v>
      </c>
      <c r="C94" s="134" t="s">
        <v>667</v>
      </c>
      <c r="D94" s="39" t="s">
        <v>40</v>
      </c>
      <c r="E94" s="133">
        <f>E95</f>
        <v>8064159.96</v>
      </c>
      <c r="F94" s="39" t="s">
        <v>40</v>
      </c>
    </row>
    <row r="95" spans="1:6" ht="31.15" customHeight="1" x14ac:dyDescent="0.2">
      <c r="A95" s="40" t="s">
        <v>94</v>
      </c>
      <c r="B95" s="34" t="s">
        <v>30</v>
      </c>
      <c r="C95" s="134" t="s">
        <v>95</v>
      </c>
      <c r="D95" s="39" t="s">
        <v>40</v>
      </c>
      <c r="E95" s="133">
        <v>8064159.96</v>
      </c>
      <c r="F95" s="39" t="s">
        <v>40</v>
      </c>
    </row>
    <row r="96" spans="1:6" ht="40.9" customHeight="1" x14ac:dyDescent="0.2">
      <c r="A96" s="40" t="s">
        <v>809</v>
      </c>
      <c r="B96" s="34" t="s">
        <v>30</v>
      </c>
      <c r="C96" s="134" t="s">
        <v>802</v>
      </c>
      <c r="D96" s="39" t="s">
        <v>40</v>
      </c>
      <c r="E96" s="133">
        <f>E97</f>
        <v>32100</v>
      </c>
      <c r="F96" s="39" t="s">
        <v>40</v>
      </c>
    </row>
    <row r="97" spans="1:6" ht="39" customHeight="1" x14ac:dyDescent="0.2">
      <c r="A97" s="40" t="s">
        <v>810</v>
      </c>
      <c r="B97" s="34" t="s">
        <v>30</v>
      </c>
      <c r="C97" s="134" t="s">
        <v>803</v>
      </c>
      <c r="D97" s="39" t="s">
        <v>40</v>
      </c>
      <c r="E97" s="133">
        <v>32100</v>
      </c>
      <c r="F97" s="39" t="s">
        <v>40</v>
      </c>
    </row>
    <row r="98" spans="1:6" ht="63" customHeight="1" x14ac:dyDescent="0.2">
      <c r="A98" s="40" t="s">
        <v>96</v>
      </c>
      <c r="B98" s="34" t="s">
        <v>30</v>
      </c>
      <c r="C98" s="134" t="s">
        <v>666</v>
      </c>
      <c r="D98" s="27" t="s">
        <v>40</v>
      </c>
      <c r="E98" s="133">
        <f>E99</f>
        <v>831730.81</v>
      </c>
      <c r="F98" s="39" t="s">
        <v>40</v>
      </c>
    </row>
    <row r="99" spans="1:6" ht="64.5" customHeight="1" x14ac:dyDescent="0.2">
      <c r="A99" s="40" t="s">
        <v>97</v>
      </c>
      <c r="B99" s="34" t="s">
        <v>30</v>
      </c>
      <c r="C99" s="134" t="s">
        <v>98</v>
      </c>
      <c r="D99" s="39" t="s">
        <v>40</v>
      </c>
      <c r="E99" s="133">
        <f>E100+E101</f>
        <v>831730.81</v>
      </c>
      <c r="F99" s="39" t="s">
        <v>40</v>
      </c>
    </row>
    <row r="100" spans="1:6" ht="68.25" customHeight="1" x14ac:dyDescent="0.2">
      <c r="A100" s="99" t="s">
        <v>876</v>
      </c>
      <c r="B100" s="34" t="s">
        <v>30</v>
      </c>
      <c r="C100" s="134" t="s">
        <v>834</v>
      </c>
      <c r="D100" s="39" t="s">
        <v>40</v>
      </c>
      <c r="E100" s="133">
        <v>780567.55</v>
      </c>
      <c r="F100" s="39" t="s">
        <v>40</v>
      </c>
    </row>
    <row r="101" spans="1:6" ht="66" customHeight="1" x14ac:dyDescent="0.2">
      <c r="A101" s="99" t="s">
        <v>877</v>
      </c>
      <c r="B101" s="34" t="s">
        <v>30</v>
      </c>
      <c r="C101" s="134" t="s">
        <v>835</v>
      </c>
      <c r="D101" s="39" t="s">
        <v>40</v>
      </c>
      <c r="E101" s="133">
        <v>51163.26</v>
      </c>
      <c r="F101" s="39" t="s">
        <v>40</v>
      </c>
    </row>
    <row r="102" spans="1:6" s="28" customFormat="1" ht="24.6" customHeight="1" x14ac:dyDescent="0.2">
      <c r="A102" s="36" t="s">
        <v>99</v>
      </c>
      <c r="B102" s="37" t="s">
        <v>30</v>
      </c>
      <c r="C102" s="38" t="s">
        <v>634</v>
      </c>
      <c r="D102" s="39" t="s">
        <v>40</v>
      </c>
      <c r="E102" s="39">
        <f>E103</f>
        <v>461592.95000000007</v>
      </c>
      <c r="F102" s="39" t="s">
        <v>40</v>
      </c>
    </row>
    <row r="103" spans="1:6" s="28" customFormat="1" ht="18.75" customHeight="1" x14ac:dyDescent="0.2">
      <c r="A103" s="33" t="s">
        <v>100</v>
      </c>
      <c r="B103" s="41" t="s">
        <v>30</v>
      </c>
      <c r="C103" s="35" t="s">
        <v>665</v>
      </c>
      <c r="D103" s="27" t="s">
        <v>40</v>
      </c>
      <c r="E103" s="27">
        <f>E104+E105+E106+E107</f>
        <v>461592.95000000007</v>
      </c>
      <c r="F103" s="39" t="s">
        <v>40</v>
      </c>
    </row>
    <row r="104" spans="1:6" ht="57" customHeight="1" x14ac:dyDescent="0.2">
      <c r="A104" s="33" t="s">
        <v>101</v>
      </c>
      <c r="B104" s="34" t="s">
        <v>30</v>
      </c>
      <c r="C104" s="35" t="s">
        <v>102</v>
      </c>
      <c r="D104" s="39" t="s">
        <v>40</v>
      </c>
      <c r="E104" s="133">
        <v>284328.34000000003</v>
      </c>
      <c r="F104" s="39" t="s">
        <v>40</v>
      </c>
    </row>
    <row r="105" spans="1:6" ht="51" customHeight="1" x14ac:dyDescent="0.2">
      <c r="A105" s="98" t="s">
        <v>878</v>
      </c>
      <c r="B105" s="34" t="s">
        <v>30</v>
      </c>
      <c r="C105" s="35" t="s">
        <v>836</v>
      </c>
      <c r="D105" s="39" t="s">
        <v>40</v>
      </c>
      <c r="E105" s="133">
        <v>135614.6</v>
      </c>
      <c r="F105" s="39" t="s">
        <v>40</v>
      </c>
    </row>
    <row r="106" spans="1:6" ht="48" customHeight="1" x14ac:dyDescent="0.2">
      <c r="A106" s="98" t="s">
        <v>879</v>
      </c>
      <c r="B106" s="34" t="s">
        <v>30</v>
      </c>
      <c r="C106" s="35" t="s">
        <v>837</v>
      </c>
      <c r="D106" s="39" t="s">
        <v>40</v>
      </c>
      <c r="E106" s="133">
        <v>41386.94</v>
      </c>
      <c r="F106" s="39" t="s">
        <v>40</v>
      </c>
    </row>
    <row r="107" spans="1:6" ht="60.75" customHeight="1" x14ac:dyDescent="0.2">
      <c r="A107" s="98" t="s">
        <v>880</v>
      </c>
      <c r="B107" s="34" t="s">
        <v>30</v>
      </c>
      <c r="C107" s="35" t="s">
        <v>786</v>
      </c>
      <c r="D107" s="39" t="s">
        <v>40</v>
      </c>
      <c r="E107" s="133">
        <v>263.07</v>
      </c>
      <c r="F107" s="39" t="s">
        <v>40</v>
      </c>
    </row>
    <row r="108" spans="1:6" s="28" customFormat="1" ht="26.45" customHeight="1" x14ac:dyDescent="0.2">
      <c r="A108" s="36" t="s">
        <v>103</v>
      </c>
      <c r="B108" s="37" t="s">
        <v>30</v>
      </c>
      <c r="C108" s="38" t="s">
        <v>104</v>
      </c>
      <c r="D108" s="39" t="s">
        <v>40</v>
      </c>
      <c r="E108" s="39">
        <f>E109+E111</f>
        <v>1231521.46</v>
      </c>
      <c r="F108" s="39" t="s">
        <v>40</v>
      </c>
    </row>
    <row r="109" spans="1:6" s="28" customFormat="1" ht="20.25" customHeight="1" x14ac:dyDescent="0.2">
      <c r="A109" s="33" t="s">
        <v>930</v>
      </c>
      <c r="B109" s="41" t="s">
        <v>30</v>
      </c>
      <c r="C109" s="35" t="s">
        <v>838</v>
      </c>
      <c r="D109" s="39" t="s">
        <v>40</v>
      </c>
      <c r="E109" s="27">
        <f>E110</f>
        <v>218630</v>
      </c>
      <c r="F109" s="39" t="s">
        <v>40</v>
      </c>
    </row>
    <row r="110" spans="1:6" s="28" customFormat="1" ht="26.45" customHeight="1" x14ac:dyDescent="0.2">
      <c r="A110" s="98" t="s">
        <v>881</v>
      </c>
      <c r="B110" s="41" t="s">
        <v>30</v>
      </c>
      <c r="C110" s="35" t="s">
        <v>839</v>
      </c>
      <c r="D110" s="27" t="s">
        <v>40</v>
      </c>
      <c r="E110" s="27">
        <v>218630</v>
      </c>
      <c r="F110" s="27" t="s">
        <v>40</v>
      </c>
    </row>
    <row r="111" spans="1:6" s="28" customFormat="1" ht="15.6" customHeight="1" x14ac:dyDescent="0.2">
      <c r="A111" s="33" t="s">
        <v>105</v>
      </c>
      <c r="B111" s="41" t="s">
        <v>30</v>
      </c>
      <c r="C111" s="35" t="s">
        <v>664</v>
      </c>
      <c r="D111" s="27" t="s">
        <v>40</v>
      </c>
      <c r="E111" s="27">
        <f>E112</f>
        <v>1012891.46</v>
      </c>
      <c r="F111" s="39" t="s">
        <v>40</v>
      </c>
    </row>
    <row r="112" spans="1:6" ht="30" customHeight="1" x14ac:dyDescent="0.2">
      <c r="A112" s="33" t="s">
        <v>106</v>
      </c>
      <c r="B112" s="34" t="s">
        <v>30</v>
      </c>
      <c r="C112" s="35" t="s">
        <v>107</v>
      </c>
      <c r="D112" s="39" t="s">
        <v>40</v>
      </c>
      <c r="E112" s="91">
        <v>1012891.46</v>
      </c>
      <c r="F112" s="39" t="s">
        <v>40</v>
      </c>
    </row>
    <row r="113" spans="1:6" s="28" customFormat="1" ht="28.9" customHeight="1" x14ac:dyDescent="0.2">
      <c r="A113" s="36" t="s">
        <v>661</v>
      </c>
      <c r="B113" s="37" t="s">
        <v>30</v>
      </c>
      <c r="C113" s="38" t="s">
        <v>633</v>
      </c>
      <c r="D113" s="39" t="s">
        <v>40</v>
      </c>
      <c r="E113" s="39">
        <f>E114+E116+E118</f>
        <v>1024848.1900000001</v>
      </c>
      <c r="F113" s="39" t="s">
        <v>40</v>
      </c>
    </row>
    <row r="114" spans="1:6" s="28" customFormat="1" ht="73.150000000000006" customHeight="1" x14ac:dyDescent="0.2">
      <c r="A114" s="33" t="s">
        <v>931</v>
      </c>
      <c r="B114" s="41" t="s">
        <v>30</v>
      </c>
      <c r="C114" s="35" t="s">
        <v>712</v>
      </c>
      <c r="D114" s="27" t="s">
        <v>40</v>
      </c>
      <c r="E114" s="27">
        <f>E115</f>
        <v>577472.81000000006</v>
      </c>
      <c r="F114" s="39" t="s">
        <v>40</v>
      </c>
    </row>
    <row r="115" spans="1:6" ht="74.45" customHeight="1" x14ac:dyDescent="0.2">
      <c r="A115" s="33" t="s">
        <v>655</v>
      </c>
      <c r="B115" s="34" t="s">
        <v>30</v>
      </c>
      <c r="C115" s="134" t="s">
        <v>639</v>
      </c>
      <c r="D115" s="39" t="s">
        <v>40</v>
      </c>
      <c r="E115" s="133">
        <v>577472.81000000006</v>
      </c>
      <c r="F115" s="39" t="s">
        <v>40</v>
      </c>
    </row>
    <row r="116" spans="1:6" ht="28.15" customHeight="1" x14ac:dyDescent="0.2">
      <c r="A116" s="33" t="s">
        <v>680</v>
      </c>
      <c r="B116" s="34" t="s">
        <v>30</v>
      </c>
      <c r="C116" s="134" t="s">
        <v>663</v>
      </c>
      <c r="D116" s="39" t="s">
        <v>40</v>
      </c>
      <c r="E116" s="133">
        <f>E117</f>
        <v>274375.38</v>
      </c>
      <c r="F116" s="39" t="s">
        <v>40</v>
      </c>
    </row>
    <row r="117" spans="1:6" ht="43.9" customHeight="1" x14ac:dyDescent="0.2">
      <c r="A117" s="33" t="s">
        <v>656</v>
      </c>
      <c r="B117" s="34" t="s">
        <v>30</v>
      </c>
      <c r="C117" s="134" t="s">
        <v>640</v>
      </c>
      <c r="D117" s="27" t="s">
        <v>40</v>
      </c>
      <c r="E117" s="133">
        <v>274375.38</v>
      </c>
      <c r="F117" s="39" t="s">
        <v>40</v>
      </c>
    </row>
    <row r="118" spans="1:6" ht="43.9" customHeight="1" x14ac:dyDescent="0.2">
      <c r="A118" s="33" t="s">
        <v>716</v>
      </c>
      <c r="B118" s="34" t="s">
        <v>30</v>
      </c>
      <c r="C118" s="134" t="s">
        <v>713</v>
      </c>
      <c r="D118" s="27" t="s">
        <v>40</v>
      </c>
      <c r="E118" s="133">
        <v>173000</v>
      </c>
      <c r="F118" s="39" t="s">
        <v>40</v>
      </c>
    </row>
    <row r="119" spans="1:6" ht="49.5" customHeight="1" x14ac:dyDescent="0.2">
      <c r="A119" s="33" t="s">
        <v>715</v>
      </c>
      <c r="B119" s="34" t="s">
        <v>30</v>
      </c>
      <c r="C119" s="134" t="s">
        <v>714</v>
      </c>
      <c r="D119" s="27" t="s">
        <v>40</v>
      </c>
      <c r="E119" s="133">
        <v>173000</v>
      </c>
      <c r="F119" s="39" t="s">
        <v>40</v>
      </c>
    </row>
    <row r="120" spans="1:6" ht="23.45" customHeight="1" x14ac:dyDescent="0.2">
      <c r="A120" s="33" t="s">
        <v>708</v>
      </c>
      <c r="B120" s="34" t="s">
        <v>30</v>
      </c>
      <c r="C120" s="134" t="s">
        <v>706</v>
      </c>
      <c r="D120" s="27" t="s">
        <v>40</v>
      </c>
      <c r="E120" s="133">
        <f>E121</f>
        <v>10232.200000000001</v>
      </c>
      <c r="F120" s="39" t="s">
        <v>40</v>
      </c>
    </row>
    <row r="121" spans="1:6" ht="33.75" customHeight="1" x14ac:dyDescent="0.2">
      <c r="A121" s="33" t="s">
        <v>709</v>
      </c>
      <c r="B121" s="34" t="s">
        <v>30</v>
      </c>
      <c r="C121" s="134" t="s">
        <v>711</v>
      </c>
      <c r="D121" s="27" t="s">
        <v>40</v>
      </c>
      <c r="E121" s="133">
        <f>E122</f>
        <v>10232.200000000001</v>
      </c>
      <c r="F121" s="39" t="s">
        <v>40</v>
      </c>
    </row>
    <row r="122" spans="1:6" ht="37.15" customHeight="1" x14ac:dyDescent="0.2">
      <c r="A122" s="33" t="s">
        <v>710</v>
      </c>
      <c r="B122" s="34" t="s">
        <v>30</v>
      </c>
      <c r="C122" s="134" t="s">
        <v>707</v>
      </c>
      <c r="D122" s="27" t="s">
        <v>40</v>
      </c>
      <c r="E122" s="91">
        <v>10232.200000000001</v>
      </c>
      <c r="F122" s="39" t="s">
        <v>40</v>
      </c>
    </row>
    <row r="123" spans="1:6" s="28" customFormat="1" ht="22.15" customHeight="1" x14ac:dyDescent="0.2">
      <c r="A123" s="36" t="s">
        <v>108</v>
      </c>
      <c r="B123" s="37" t="s">
        <v>30</v>
      </c>
      <c r="C123" s="38" t="s">
        <v>109</v>
      </c>
      <c r="D123" s="39" t="s">
        <v>40</v>
      </c>
      <c r="E123" s="39">
        <f>E124+E160+E158+E166</f>
        <v>512735.94999999995</v>
      </c>
      <c r="F123" s="39" t="s">
        <v>40</v>
      </c>
    </row>
    <row r="124" spans="1:6" s="28" customFormat="1" ht="27" customHeight="1" x14ac:dyDescent="0.2">
      <c r="A124" s="33" t="s">
        <v>705</v>
      </c>
      <c r="B124" s="41" t="s">
        <v>30</v>
      </c>
      <c r="C124" s="35" t="s">
        <v>704</v>
      </c>
      <c r="D124" s="39" t="s">
        <v>40</v>
      </c>
      <c r="E124" s="27">
        <f>E152+E149+E143+E139+E134+E129+E125+E146+E137</f>
        <v>331435.36</v>
      </c>
      <c r="F124" s="39" t="s">
        <v>40</v>
      </c>
    </row>
    <row r="125" spans="1:6" s="28" customFormat="1" ht="50.25" customHeight="1" x14ac:dyDescent="0.2">
      <c r="A125" s="33" t="s">
        <v>703</v>
      </c>
      <c r="B125" s="41" t="s">
        <v>30</v>
      </c>
      <c r="C125" s="35" t="s">
        <v>702</v>
      </c>
      <c r="D125" s="39" t="s">
        <v>40</v>
      </c>
      <c r="E125" s="27">
        <f>E126+E127+E128</f>
        <v>9623.4599999999991</v>
      </c>
      <c r="F125" s="39" t="s">
        <v>40</v>
      </c>
    </row>
    <row r="126" spans="1:6" s="28" customFormat="1" ht="97.5" customHeight="1" x14ac:dyDescent="0.2">
      <c r="A126" s="98" t="s">
        <v>882</v>
      </c>
      <c r="B126" s="41" t="s">
        <v>30</v>
      </c>
      <c r="C126" s="35" t="s">
        <v>840</v>
      </c>
      <c r="D126" s="39" t="s">
        <v>40</v>
      </c>
      <c r="E126" s="27">
        <v>2500.77</v>
      </c>
      <c r="F126" s="39" t="s">
        <v>40</v>
      </c>
    </row>
    <row r="127" spans="1:6" s="28" customFormat="1" ht="74.25" customHeight="1" x14ac:dyDescent="0.2">
      <c r="A127" s="98" t="s">
        <v>883</v>
      </c>
      <c r="B127" s="41" t="s">
        <v>30</v>
      </c>
      <c r="C127" s="35" t="s">
        <v>841</v>
      </c>
      <c r="D127" s="39" t="s">
        <v>40</v>
      </c>
      <c r="E127" s="27">
        <v>3122.69</v>
      </c>
      <c r="F127" s="39" t="s">
        <v>40</v>
      </c>
    </row>
    <row r="128" spans="1:6" s="28" customFormat="1" ht="68.25" customHeight="1" x14ac:dyDescent="0.2">
      <c r="A128" s="98" t="s">
        <v>884</v>
      </c>
      <c r="B128" s="41" t="s">
        <v>30</v>
      </c>
      <c r="C128" s="35" t="s">
        <v>842</v>
      </c>
      <c r="D128" s="39" t="s">
        <v>40</v>
      </c>
      <c r="E128" s="27">
        <v>4000</v>
      </c>
      <c r="F128" s="39" t="s">
        <v>40</v>
      </c>
    </row>
    <row r="129" spans="1:6" s="28" customFormat="1" ht="68.45" customHeight="1" x14ac:dyDescent="0.2">
      <c r="A129" s="33" t="s">
        <v>700</v>
      </c>
      <c r="B129" s="41" t="s">
        <v>30</v>
      </c>
      <c r="C129" s="35" t="s">
        <v>701</v>
      </c>
      <c r="D129" s="39" t="s">
        <v>40</v>
      </c>
      <c r="E129" s="27">
        <f>E130+E131+E132+E133</f>
        <v>93973.23</v>
      </c>
      <c r="F129" s="39" t="s">
        <v>40</v>
      </c>
    </row>
    <row r="130" spans="1:6" ht="111.75" customHeight="1" x14ac:dyDescent="0.2">
      <c r="A130" s="98" t="s">
        <v>885</v>
      </c>
      <c r="B130" s="34" t="s">
        <v>30</v>
      </c>
      <c r="C130" s="134" t="s">
        <v>845</v>
      </c>
      <c r="D130" s="27" t="s">
        <v>40</v>
      </c>
      <c r="E130" s="27">
        <v>8000</v>
      </c>
      <c r="F130" s="39" t="s">
        <v>40</v>
      </c>
    </row>
    <row r="131" spans="1:6" ht="84" customHeight="1" x14ac:dyDescent="0.2">
      <c r="A131" s="33" t="s">
        <v>886</v>
      </c>
      <c r="B131" s="34" t="s">
        <v>30</v>
      </c>
      <c r="C131" s="134" t="s">
        <v>846</v>
      </c>
      <c r="D131" s="27" t="s">
        <v>40</v>
      </c>
      <c r="E131" s="27">
        <v>82473.23</v>
      </c>
      <c r="F131" s="39" t="s">
        <v>40</v>
      </c>
    </row>
    <row r="132" spans="1:6" ht="109.5" customHeight="1" x14ac:dyDescent="0.2">
      <c r="A132" s="98" t="s">
        <v>885</v>
      </c>
      <c r="B132" s="34" t="s">
        <v>30</v>
      </c>
      <c r="C132" s="134" t="s">
        <v>843</v>
      </c>
      <c r="D132" s="27" t="s">
        <v>40</v>
      </c>
      <c r="E132" s="27">
        <v>3000</v>
      </c>
      <c r="F132" s="39" t="s">
        <v>40</v>
      </c>
    </row>
    <row r="133" spans="1:6" ht="83.25" customHeight="1" x14ac:dyDescent="0.2">
      <c r="A133" s="98" t="s">
        <v>887</v>
      </c>
      <c r="B133" s="34" t="s">
        <v>30</v>
      </c>
      <c r="C133" s="134" t="s">
        <v>844</v>
      </c>
      <c r="D133" s="27" t="s">
        <v>40</v>
      </c>
      <c r="E133" s="27">
        <v>500</v>
      </c>
      <c r="F133" s="39" t="s">
        <v>40</v>
      </c>
    </row>
    <row r="134" spans="1:6" ht="50.45" customHeight="1" x14ac:dyDescent="0.2">
      <c r="A134" s="33" t="s">
        <v>699</v>
      </c>
      <c r="B134" s="34" t="s">
        <v>30</v>
      </c>
      <c r="C134" s="134" t="s">
        <v>698</v>
      </c>
      <c r="D134" s="27" t="s">
        <v>40</v>
      </c>
      <c r="E134" s="27">
        <f>E135+E136</f>
        <v>5300</v>
      </c>
      <c r="F134" s="39" t="s">
        <v>40</v>
      </c>
    </row>
    <row r="135" spans="1:6" ht="77.25" customHeight="1" x14ac:dyDescent="0.2">
      <c r="A135" s="98" t="s">
        <v>888</v>
      </c>
      <c r="B135" s="34" t="s">
        <v>30</v>
      </c>
      <c r="C135" s="134" t="s">
        <v>847</v>
      </c>
      <c r="D135" s="27" t="s">
        <v>40</v>
      </c>
      <c r="E135" s="27">
        <v>300</v>
      </c>
      <c r="F135" s="39" t="s">
        <v>40</v>
      </c>
    </row>
    <row r="136" spans="1:6" ht="78" customHeight="1" x14ac:dyDescent="0.2">
      <c r="A136" s="98" t="s">
        <v>889</v>
      </c>
      <c r="B136" s="34" t="s">
        <v>30</v>
      </c>
      <c r="C136" s="134" t="s">
        <v>848</v>
      </c>
      <c r="D136" s="27" t="s">
        <v>40</v>
      </c>
      <c r="E136" s="27">
        <v>5000</v>
      </c>
      <c r="F136" s="39" t="s">
        <v>40</v>
      </c>
    </row>
    <row r="137" spans="1:6" ht="52.5" customHeight="1" x14ac:dyDescent="0.2">
      <c r="A137" s="33" t="s">
        <v>933</v>
      </c>
      <c r="B137" s="34" t="s">
        <v>30</v>
      </c>
      <c r="C137" s="134" t="s">
        <v>932</v>
      </c>
      <c r="D137" s="27" t="s">
        <v>40</v>
      </c>
      <c r="E137" s="27">
        <f>E138</f>
        <v>50000</v>
      </c>
      <c r="F137" s="39" t="s">
        <v>40</v>
      </c>
    </row>
    <row r="138" spans="1:6" ht="136.5" customHeight="1" x14ac:dyDescent="0.2">
      <c r="A138" s="98" t="s">
        <v>890</v>
      </c>
      <c r="B138" s="34" t="s">
        <v>30</v>
      </c>
      <c r="C138" s="134" t="s">
        <v>849</v>
      </c>
      <c r="D138" s="27" t="s">
        <v>40</v>
      </c>
      <c r="E138" s="27">
        <v>50000</v>
      </c>
      <c r="F138" s="39" t="s">
        <v>40</v>
      </c>
    </row>
    <row r="139" spans="1:6" ht="61.5" customHeight="1" x14ac:dyDescent="0.2">
      <c r="A139" s="33" t="s">
        <v>697</v>
      </c>
      <c r="B139" s="34" t="s">
        <v>30</v>
      </c>
      <c r="C139" s="134" t="s">
        <v>696</v>
      </c>
      <c r="D139" s="27" t="s">
        <v>40</v>
      </c>
      <c r="E139" s="27">
        <f>E140+E141+E142</f>
        <v>67000</v>
      </c>
      <c r="F139" s="39" t="s">
        <v>40</v>
      </c>
    </row>
    <row r="140" spans="1:6" ht="97.5" customHeight="1" x14ac:dyDescent="0.2">
      <c r="A140" s="98" t="s">
        <v>891</v>
      </c>
      <c r="B140" s="34" t="s">
        <v>30</v>
      </c>
      <c r="C140" s="134" t="s">
        <v>850</v>
      </c>
      <c r="D140" s="27" t="s">
        <v>40</v>
      </c>
      <c r="E140" s="27">
        <v>35000</v>
      </c>
      <c r="F140" s="39" t="s">
        <v>40</v>
      </c>
    </row>
    <row r="141" spans="1:6" ht="100.5" customHeight="1" x14ac:dyDescent="0.2">
      <c r="A141" s="98" t="s">
        <v>892</v>
      </c>
      <c r="B141" s="34" t="s">
        <v>30</v>
      </c>
      <c r="C141" s="134" t="s">
        <v>851</v>
      </c>
      <c r="D141" s="27" t="s">
        <v>40</v>
      </c>
      <c r="E141" s="27">
        <v>30000</v>
      </c>
      <c r="F141" s="39" t="s">
        <v>40</v>
      </c>
    </row>
    <row r="142" spans="1:6" ht="93" customHeight="1" x14ac:dyDescent="0.2">
      <c r="A142" s="98" t="s">
        <v>893</v>
      </c>
      <c r="B142" s="34" t="s">
        <v>30</v>
      </c>
      <c r="C142" s="134" t="s">
        <v>852</v>
      </c>
      <c r="D142" s="27" t="s">
        <v>40</v>
      </c>
      <c r="E142" s="27">
        <v>2000</v>
      </c>
      <c r="F142" s="39" t="s">
        <v>40</v>
      </c>
    </row>
    <row r="143" spans="1:6" ht="53.25" customHeight="1" x14ac:dyDescent="0.2">
      <c r="A143" s="33" t="s">
        <v>695</v>
      </c>
      <c r="B143" s="34" t="s">
        <v>30</v>
      </c>
      <c r="C143" s="134" t="s">
        <v>694</v>
      </c>
      <c r="D143" s="27" t="s">
        <v>40</v>
      </c>
      <c r="E143" s="27">
        <f>E144+E145</f>
        <v>3900</v>
      </c>
      <c r="F143" s="39" t="s">
        <v>40</v>
      </c>
    </row>
    <row r="144" spans="1:6" ht="105.75" customHeight="1" x14ac:dyDescent="0.2">
      <c r="A144" s="98" t="s">
        <v>894</v>
      </c>
      <c r="B144" s="34" t="s">
        <v>30</v>
      </c>
      <c r="C144" s="134" t="s">
        <v>895</v>
      </c>
      <c r="D144" s="27" t="s">
        <v>40</v>
      </c>
      <c r="E144" s="27">
        <v>300</v>
      </c>
      <c r="F144" s="39" t="s">
        <v>40</v>
      </c>
    </row>
    <row r="145" spans="1:6" ht="120" customHeight="1" x14ac:dyDescent="0.2">
      <c r="A145" s="98" t="s">
        <v>897</v>
      </c>
      <c r="B145" s="34" t="s">
        <v>30</v>
      </c>
      <c r="C145" s="134" t="s">
        <v>896</v>
      </c>
      <c r="D145" s="27" t="s">
        <v>40</v>
      </c>
      <c r="E145" s="27">
        <v>3600</v>
      </c>
      <c r="F145" s="39" t="s">
        <v>40</v>
      </c>
    </row>
    <row r="146" spans="1:6" ht="65.25" customHeight="1" x14ac:dyDescent="0.2">
      <c r="A146" s="33" t="s">
        <v>934</v>
      </c>
      <c r="B146" s="34" t="s">
        <v>30</v>
      </c>
      <c r="C146" s="134" t="s">
        <v>785</v>
      </c>
      <c r="D146" s="27" t="s">
        <v>40</v>
      </c>
      <c r="E146" s="27">
        <f>E147+E148</f>
        <v>2500</v>
      </c>
      <c r="F146" s="39" t="s">
        <v>40</v>
      </c>
    </row>
    <row r="147" spans="1:6" ht="121.5" customHeight="1" x14ac:dyDescent="0.2">
      <c r="A147" s="33" t="s">
        <v>935</v>
      </c>
      <c r="B147" s="34" t="s">
        <v>30</v>
      </c>
      <c r="C147" s="134" t="s">
        <v>898</v>
      </c>
      <c r="D147" s="27" t="s">
        <v>40</v>
      </c>
      <c r="E147" s="27">
        <v>2000</v>
      </c>
      <c r="F147" s="39" t="s">
        <v>40</v>
      </c>
    </row>
    <row r="148" spans="1:6" ht="78.75" customHeight="1" x14ac:dyDescent="0.2">
      <c r="A148" s="33" t="s">
        <v>899</v>
      </c>
      <c r="B148" s="34" t="s">
        <v>30</v>
      </c>
      <c r="C148" s="134" t="s">
        <v>900</v>
      </c>
      <c r="D148" s="27" t="s">
        <v>40</v>
      </c>
      <c r="E148" s="27">
        <v>500</v>
      </c>
      <c r="F148" s="39" t="s">
        <v>40</v>
      </c>
    </row>
    <row r="149" spans="1:6" ht="42.75" customHeight="1" x14ac:dyDescent="0.2">
      <c r="A149" s="33" t="s">
        <v>692</v>
      </c>
      <c r="B149" s="34" t="s">
        <v>30</v>
      </c>
      <c r="C149" s="134" t="s">
        <v>693</v>
      </c>
      <c r="D149" s="27" t="s">
        <v>40</v>
      </c>
      <c r="E149" s="27">
        <f>E150+E151</f>
        <v>18003.23</v>
      </c>
      <c r="F149" s="39" t="s">
        <v>40</v>
      </c>
    </row>
    <row r="150" spans="1:6" ht="75.75" customHeight="1" x14ac:dyDescent="0.2">
      <c r="A150" s="33" t="s">
        <v>902</v>
      </c>
      <c r="B150" s="34" t="s">
        <v>30</v>
      </c>
      <c r="C150" s="134" t="s">
        <v>901</v>
      </c>
      <c r="D150" s="27" t="s">
        <v>40</v>
      </c>
      <c r="E150" s="27">
        <v>10003.23</v>
      </c>
      <c r="F150" s="39" t="s">
        <v>40</v>
      </c>
    </row>
    <row r="151" spans="1:6" ht="66" customHeight="1" x14ac:dyDescent="0.2">
      <c r="A151" s="98" t="s">
        <v>903</v>
      </c>
      <c r="B151" s="34" t="s">
        <v>30</v>
      </c>
      <c r="C151" s="134" t="s">
        <v>904</v>
      </c>
      <c r="D151" s="27" t="s">
        <v>40</v>
      </c>
      <c r="E151" s="27">
        <v>8000</v>
      </c>
      <c r="F151" s="39" t="s">
        <v>40</v>
      </c>
    </row>
    <row r="152" spans="1:6" ht="49.5" customHeight="1" x14ac:dyDescent="0.2">
      <c r="A152" s="33" t="s">
        <v>691</v>
      </c>
      <c r="B152" s="34" t="s">
        <v>30</v>
      </c>
      <c r="C152" s="134" t="s">
        <v>690</v>
      </c>
      <c r="D152" s="27" t="s">
        <v>40</v>
      </c>
      <c r="E152" s="27">
        <f>E153+E154+E155+E156</f>
        <v>81135.44</v>
      </c>
      <c r="F152" s="39" t="s">
        <v>40</v>
      </c>
    </row>
    <row r="153" spans="1:6" ht="86.25" customHeight="1" x14ac:dyDescent="0.2">
      <c r="A153" s="98" t="s">
        <v>906</v>
      </c>
      <c r="B153" s="34" t="s">
        <v>30</v>
      </c>
      <c r="C153" s="134" t="s">
        <v>905</v>
      </c>
      <c r="D153" s="27" t="s">
        <v>40</v>
      </c>
      <c r="E153" s="91">
        <v>1000</v>
      </c>
      <c r="F153" s="39" t="s">
        <v>40</v>
      </c>
    </row>
    <row r="154" spans="1:6" ht="76.5" customHeight="1" x14ac:dyDescent="0.2">
      <c r="A154" s="33" t="s">
        <v>907</v>
      </c>
      <c r="B154" s="34" t="s">
        <v>30</v>
      </c>
      <c r="C154" s="134" t="s">
        <v>908</v>
      </c>
      <c r="D154" s="27" t="s">
        <v>40</v>
      </c>
      <c r="E154" s="91">
        <v>6000</v>
      </c>
      <c r="F154" s="39" t="s">
        <v>40</v>
      </c>
    </row>
    <row r="155" spans="1:6" ht="89.25" customHeight="1" x14ac:dyDescent="0.2">
      <c r="A155" s="33" t="s">
        <v>906</v>
      </c>
      <c r="B155" s="34" t="s">
        <v>30</v>
      </c>
      <c r="C155" s="134" t="s">
        <v>909</v>
      </c>
      <c r="D155" s="27" t="s">
        <v>40</v>
      </c>
      <c r="E155" s="91">
        <v>5627.42</v>
      </c>
      <c r="F155" s="39" t="s">
        <v>40</v>
      </c>
    </row>
    <row r="156" spans="1:6" ht="75" customHeight="1" x14ac:dyDescent="0.2">
      <c r="A156" s="98" t="s">
        <v>907</v>
      </c>
      <c r="B156" s="34" t="s">
        <v>30</v>
      </c>
      <c r="C156" s="134" t="s">
        <v>910</v>
      </c>
      <c r="D156" s="27" t="s">
        <v>40</v>
      </c>
      <c r="E156" s="91">
        <v>68508.02</v>
      </c>
      <c r="F156" s="39" t="s">
        <v>40</v>
      </c>
    </row>
    <row r="157" spans="1:6" ht="22.5" customHeight="1" x14ac:dyDescent="0.2">
      <c r="A157" s="33" t="s">
        <v>761</v>
      </c>
      <c r="B157" s="34" t="s">
        <v>30</v>
      </c>
      <c r="C157" s="134" t="s">
        <v>753</v>
      </c>
      <c r="D157" s="27" t="s">
        <v>40</v>
      </c>
      <c r="E157" s="91">
        <f>E158+E160</f>
        <v>168390.05</v>
      </c>
      <c r="F157" s="39" t="s">
        <v>40</v>
      </c>
    </row>
    <row r="158" spans="1:6" ht="72" customHeight="1" x14ac:dyDescent="0.2">
      <c r="A158" s="33" t="s">
        <v>796</v>
      </c>
      <c r="B158" s="34" t="s">
        <v>30</v>
      </c>
      <c r="C158" s="134" t="s">
        <v>752</v>
      </c>
      <c r="D158" s="27" t="s">
        <v>40</v>
      </c>
      <c r="E158" s="91">
        <f>E159</f>
        <v>105391.12</v>
      </c>
      <c r="F158" s="39" t="s">
        <v>40</v>
      </c>
    </row>
    <row r="159" spans="1:6" ht="41.45" customHeight="1" x14ac:dyDescent="0.2">
      <c r="A159" s="33" t="s">
        <v>795</v>
      </c>
      <c r="B159" s="34" t="s">
        <v>30</v>
      </c>
      <c r="C159" s="134" t="s">
        <v>751</v>
      </c>
      <c r="D159" s="27" t="s">
        <v>40</v>
      </c>
      <c r="E159" s="91">
        <v>105391.12</v>
      </c>
      <c r="F159" s="39" t="s">
        <v>40</v>
      </c>
    </row>
    <row r="160" spans="1:6" ht="61.5" customHeight="1" x14ac:dyDescent="0.2">
      <c r="A160" s="33" t="s">
        <v>678</v>
      </c>
      <c r="B160" s="34" t="s">
        <v>30</v>
      </c>
      <c r="C160" s="134" t="s">
        <v>689</v>
      </c>
      <c r="D160" s="39" t="s">
        <v>40</v>
      </c>
      <c r="E160" s="27">
        <f>E161+E162+E163+E164+E165</f>
        <v>62998.93</v>
      </c>
      <c r="F160" s="39" t="s">
        <v>40</v>
      </c>
    </row>
    <row r="161" spans="1:6" ht="61.5" customHeight="1" x14ac:dyDescent="0.2">
      <c r="A161" s="33" t="s">
        <v>657</v>
      </c>
      <c r="B161" s="34" t="s">
        <v>30</v>
      </c>
      <c r="C161" s="134" t="s">
        <v>631</v>
      </c>
      <c r="D161" s="39" t="s">
        <v>40</v>
      </c>
      <c r="E161" s="27">
        <v>1007.32</v>
      </c>
      <c r="F161" s="39" t="s">
        <v>40</v>
      </c>
    </row>
    <row r="162" spans="1:6" ht="112.5" customHeight="1" x14ac:dyDescent="0.2">
      <c r="A162" s="40" t="s">
        <v>911</v>
      </c>
      <c r="B162" s="34" t="s">
        <v>30</v>
      </c>
      <c r="C162" s="134" t="s">
        <v>912</v>
      </c>
      <c r="D162" s="39" t="s">
        <v>40</v>
      </c>
      <c r="E162" s="133">
        <v>22804.77</v>
      </c>
      <c r="F162" s="39" t="s">
        <v>40</v>
      </c>
    </row>
    <row r="163" spans="1:6" ht="110.25" customHeight="1" x14ac:dyDescent="0.2">
      <c r="A163" s="40" t="s">
        <v>911</v>
      </c>
      <c r="B163" s="34" t="s">
        <v>30</v>
      </c>
      <c r="C163" s="134" t="s">
        <v>914</v>
      </c>
      <c r="D163" s="27" t="s">
        <v>40</v>
      </c>
      <c r="E163" s="133">
        <v>256.19</v>
      </c>
      <c r="F163" s="39" t="s">
        <v>40</v>
      </c>
    </row>
    <row r="164" spans="1:6" ht="114" customHeight="1" x14ac:dyDescent="0.2">
      <c r="A164" s="40" t="s">
        <v>911</v>
      </c>
      <c r="B164" s="34" t="s">
        <v>30</v>
      </c>
      <c r="C164" s="134" t="s">
        <v>913</v>
      </c>
      <c r="D164" s="39" t="s">
        <v>40</v>
      </c>
      <c r="E164" s="133">
        <v>26044.78</v>
      </c>
      <c r="F164" s="39" t="s">
        <v>40</v>
      </c>
    </row>
    <row r="165" spans="1:6" ht="108" customHeight="1" x14ac:dyDescent="0.2">
      <c r="A165" s="99" t="s">
        <v>911</v>
      </c>
      <c r="B165" s="34" t="s">
        <v>30</v>
      </c>
      <c r="C165" s="61" t="s">
        <v>688</v>
      </c>
      <c r="D165" s="27" t="s">
        <v>40</v>
      </c>
      <c r="E165" s="91">
        <v>12885.87</v>
      </c>
      <c r="F165" s="39" t="s">
        <v>40</v>
      </c>
    </row>
    <row r="166" spans="1:6" ht="27" customHeight="1" x14ac:dyDescent="0.2">
      <c r="A166" s="33" t="s">
        <v>679</v>
      </c>
      <c r="B166" s="34" t="s">
        <v>30</v>
      </c>
      <c r="C166" s="134" t="s">
        <v>662</v>
      </c>
      <c r="D166" s="39" t="s">
        <v>40</v>
      </c>
      <c r="E166" s="133">
        <f>E167</f>
        <v>12910.54</v>
      </c>
      <c r="F166" s="39" t="s">
        <v>40</v>
      </c>
    </row>
    <row r="167" spans="1:6" ht="50.45" customHeight="1" x14ac:dyDescent="0.2">
      <c r="A167" s="33" t="s">
        <v>658</v>
      </c>
      <c r="B167" s="34" t="s">
        <v>30</v>
      </c>
      <c r="C167" s="134" t="s">
        <v>632</v>
      </c>
      <c r="D167" s="27" t="s">
        <v>40</v>
      </c>
      <c r="E167" s="133">
        <v>12910.54</v>
      </c>
      <c r="F167" s="39" t="s">
        <v>40</v>
      </c>
    </row>
    <row r="168" spans="1:6" s="28" customFormat="1" ht="16.899999999999999" customHeight="1" x14ac:dyDescent="0.2">
      <c r="A168" s="36" t="s">
        <v>110</v>
      </c>
      <c r="B168" s="37" t="s">
        <v>30</v>
      </c>
      <c r="C168" s="38" t="s">
        <v>111</v>
      </c>
      <c r="D168" s="27" t="s">
        <v>40</v>
      </c>
      <c r="E168" s="39">
        <f>E169</f>
        <v>50000</v>
      </c>
      <c r="F168" s="39" t="s">
        <v>40</v>
      </c>
    </row>
    <row r="169" spans="1:6" s="28" customFormat="1" ht="22.15" customHeight="1" x14ac:dyDescent="0.2">
      <c r="A169" s="33" t="s">
        <v>686</v>
      </c>
      <c r="B169" s="41" t="s">
        <v>30</v>
      </c>
      <c r="C169" s="90" t="s">
        <v>687</v>
      </c>
      <c r="D169" s="39" t="s">
        <v>40</v>
      </c>
      <c r="E169" s="27">
        <f>E170</f>
        <v>50000</v>
      </c>
      <c r="F169" s="39" t="s">
        <v>40</v>
      </c>
    </row>
    <row r="170" spans="1:6" ht="25.15" customHeight="1" x14ac:dyDescent="0.2">
      <c r="A170" s="131" t="s">
        <v>684</v>
      </c>
      <c r="B170" s="34" t="s">
        <v>30</v>
      </c>
      <c r="C170" s="90" t="s">
        <v>685</v>
      </c>
      <c r="D170" s="39" t="s">
        <v>40</v>
      </c>
      <c r="E170" s="27">
        <v>50000</v>
      </c>
      <c r="F170" s="39" t="s">
        <v>40</v>
      </c>
    </row>
    <row r="171" spans="1:6" s="28" customFormat="1" ht="22.9" customHeight="1" x14ac:dyDescent="0.2">
      <c r="A171" s="36" t="s">
        <v>112</v>
      </c>
      <c r="B171" s="37" t="s">
        <v>30</v>
      </c>
      <c r="C171" s="38" t="s">
        <v>113</v>
      </c>
      <c r="D171" s="39">
        <v>399394518.52999997</v>
      </c>
      <c r="E171" s="39">
        <f>E172+E199+E203</f>
        <v>164958559.42000002</v>
      </c>
      <c r="F171" s="39">
        <f>D171-E171</f>
        <v>234435959.10999995</v>
      </c>
    </row>
    <row r="172" spans="1:6" s="28" customFormat="1" ht="37.15" customHeight="1" x14ac:dyDescent="0.2">
      <c r="A172" s="36" t="s">
        <v>114</v>
      </c>
      <c r="B172" s="37" t="s">
        <v>30</v>
      </c>
      <c r="C172" s="38" t="s">
        <v>115</v>
      </c>
      <c r="D172" s="39">
        <v>399334818.52999997</v>
      </c>
      <c r="E172" s="39">
        <f>E173+E190+E196+E178</f>
        <v>164836046.83000001</v>
      </c>
      <c r="F172" s="39">
        <f>D172-E172</f>
        <v>234498771.69999996</v>
      </c>
    </row>
    <row r="173" spans="1:6" ht="15" customHeight="1" x14ac:dyDescent="0.2">
      <c r="A173" s="33" t="s">
        <v>116</v>
      </c>
      <c r="B173" s="34" t="s">
        <v>30</v>
      </c>
      <c r="C173" s="35" t="s">
        <v>915</v>
      </c>
      <c r="D173" s="27" t="s">
        <v>40</v>
      </c>
      <c r="E173" s="27">
        <f>E175+E177</f>
        <v>19061333.350000001</v>
      </c>
      <c r="F173" s="27" t="s">
        <v>40</v>
      </c>
    </row>
    <row r="174" spans="1:6" ht="19.5" customHeight="1" x14ac:dyDescent="0.2">
      <c r="A174" s="33" t="s">
        <v>117</v>
      </c>
      <c r="B174" s="34" t="s">
        <v>30</v>
      </c>
      <c r="C174" s="35" t="s">
        <v>118</v>
      </c>
      <c r="D174" s="27" t="s">
        <v>40</v>
      </c>
      <c r="E174" s="27">
        <f>E175</f>
        <v>16974000</v>
      </c>
      <c r="F174" s="27" t="s">
        <v>40</v>
      </c>
    </row>
    <row r="175" spans="1:6" ht="35.450000000000003" customHeight="1" x14ac:dyDescent="0.2">
      <c r="A175" s="33" t="s">
        <v>659</v>
      </c>
      <c r="B175" s="34" t="s">
        <v>30</v>
      </c>
      <c r="C175" s="35" t="s">
        <v>119</v>
      </c>
      <c r="D175" s="27" t="s">
        <v>40</v>
      </c>
      <c r="E175" s="91">
        <v>16974000</v>
      </c>
      <c r="F175" s="27" t="s">
        <v>40</v>
      </c>
    </row>
    <row r="176" spans="1:6" ht="28.9" customHeight="1" x14ac:dyDescent="0.2">
      <c r="A176" s="33" t="s">
        <v>120</v>
      </c>
      <c r="B176" s="34" t="s">
        <v>30</v>
      </c>
      <c r="C176" s="35" t="s">
        <v>121</v>
      </c>
      <c r="D176" s="27" t="s">
        <v>40</v>
      </c>
      <c r="E176" s="27">
        <f>E177</f>
        <v>2087333.35</v>
      </c>
      <c r="F176" s="27" t="s">
        <v>40</v>
      </c>
    </row>
    <row r="177" spans="1:6" ht="28.9" customHeight="1" x14ac:dyDescent="0.2">
      <c r="A177" s="33" t="s">
        <v>122</v>
      </c>
      <c r="B177" s="34" t="s">
        <v>30</v>
      </c>
      <c r="C177" s="35" t="s">
        <v>123</v>
      </c>
      <c r="D177" s="27" t="s">
        <v>40</v>
      </c>
      <c r="E177" s="91">
        <v>2087333.35</v>
      </c>
      <c r="F177" s="27" t="s">
        <v>40</v>
      </c>
    </row>
    <row r="178" spans="1:6" ht="28.9" customHeight="1" x14ac:dyDescent="0.2">
      <c r="A178" s="33" t="s">
        <v>760</v>
      </c>
      <c r="B178" s="34" t="s">
        <v>30</v>
      </c>
      <c r="C178" s="38" t="s">
        <v>750</v>
      </c>
      <c r="D178" s="27" t="s">
        <v>40</v>
      </c>
      <c r="E178" s="92">
        <f>E182+E188+E189+E184+E186+E179</f>
        <v>26661616.860000003</v>
      </c>
      <c r="F178" s="27" t="s">
        <v>40</v>
      </c>
    </row>
    <row r="179" spans="1:6" ht="28.9" customHeight="1" x14ac:dyDescent="0.2">
      <c r="A179" s="98" t="s">
        <v>918</v>
      </c>
      <c r="B179" s="34" t="s">
        <v>30</v>
      </c>
      <c r="C179" s="35" t="s">
        <v>925</v>
      </c>
      <c r="D179" s="27" t="s">
        <v>40</v>
      </c>
      <c r="E179" s="91">
        <f>E180</f>
        <v>1498429.81</v>
      </c>
      <c r="F179" s="27" t="s">
        <v>40</v>
      </c>
    </row>
    <row r="180" spans="1:6" ht="28.9" customHeight="1" x14ac:dyDescent="0.2">
      <c r="A180" s="98" t="s">
        <v>916</v>
      </c>
      <c r="B180" s="34" t="s">
        <v>30</v>
      </c>
      <c r="C180" s="35" t="s">
        <v>917</v>
      </c>
      <c r="D180" s="27" t="s">
        <v>40</v>
      </c>
      <c r="E180" s="91">
        <v>1498429.81</v>
      </c>
      <c r="F180" s="27" t="s">
        <v>40</v>
      </c>
    </row>
    <row r="181" spans="1:6" s="85" customFormat="1" ht="48.75" customHeight="1" x14ac:dyDescent="0.2">
      <c r="A181" s="98" t="s">
        <v>936</v>
      </c>
      <c r="B181" s="100" t="s">
        <v>30</v>
      </c>
      <c r="C181" s="35" t="s">
        <v>919</v>
      </c>
      <c r="D181" s="27" t="s">
        <v>40</v>
      </c>
      <c r="E181" s="91">
        <f>E182</f>
        <v>2427200</v>
      </c>
      <c r="F181" s="27" t="s">
        <v>40</v>
      </c>
    </row>
    <row r="182" spans="1:6" ht="48.6" customHeight="1" x14ac:dyDescent="0.2">
      <c r="A182" s="33" t="s">
        <v>759</v>
      </c>
      <c r="B182" s="34" t="s">
        <v>30</v>
      </c>
      <c r="C182" s="35" t="s">
        <v>748</v>
      </c>
      <c r="D182" s="27" t="s">
        <v>40</v>
      </c>
      <c r="E182" s="91">
        <v>2427200</v>
      </c>
      <c r="F182" s="27" t="s">
        <v>40</v>
      </c>
    </row>
    <row r="183" spans="1:6" ht="41.25" customHeight="1" x14ac:dyDescent="0.2">
      <c r="A183" s="33" t="s">
        <v>937</v>
      </c>
      <c r="B183" s="34" t="s">
        <v>30</v>
      </c>
      <c r="C183" s="35" t="s">
        <v>920</v>
      </c>
      <c r="D183" s="27" t="s">
        <v>40</v>
      </c>
      <c r="E183" s="91">
        <v>423406.26</v>
      </c>
      <c r="F183" s="27" t="s">
        <v>40</v>
      </c>
    </row>
    <row r="184" spans="1:6" ht="37.5" customHeight="1" x14ac:dyDescent="0.2">
      <c r="A184" s="33" t="s">
        <v>797</v>
      </c>
      <c r="B184" s="34" t="s">
        <v>30</v>
      </c>
      <c r="C184" s="35" t="s">
        <v>771</v>
      </c>
      <c r="D184" s="27" t="s">
        <v>40</v>
      </c>
      <c r="E184" s="91">
        <v>423406.26</v>
      </c>
      <c r="F184" s="27" t="s">
        <v>40</v>
      </c>
    </row>
    <row r="185" spans="1:6" ht="26.25" customHeight="1" x14ac:dyDescent="0.2">
      <c r="A185" s="33" t="s">
        <v>938</v>
      </c>
      <c r="B185" s="34" t="s">
        <v>30</v>
      </c>
      <c r="C185" s="26" t="s">
        <v>921</v>
      </c>
      <c r="D185" s="27" t="s">
        <v>40</v>
      </c>
      <c r="E185" s="91">
        <v>174850.69</v>
      </c>
      <c r="F185" s="27" t="s">
        <v>40</v>
      </c>
    </row>
    <row r="186" spans="1:6" ht="34.9" customHeight="1" x14ac:dyDescent="0.2">
      <c r="A186" s="33" t="s">
        <v>798</v>
      </c>
      <c r="B186" s="34" t="s">
        <v>30</v>
      </c>
      <c r="C186" s="26" t="s">
        <v>770</v>
      </c>
      <c r="D186" s="27" t="s">
        <v>40</v>
      </c>
      <c r="E186" s="91">
        <v>174850.69</v>
      </c>
      <c r="F186" s="27" t="s">
        <v>40</v>
      </c>
    </row>
    <row r="187" spans="1:6" ht="18" customHeight="1" x14ac:dyDescent="0.2">
      <c r="A187" s="33" t="s">
        <v>923</v>
      </c>
      <c r="B187" s="34"/>
      <c r="C187" s="61" t="s">
        <v>922</v>
      </c>
      <c r="D187" s="27" t="s">
        <v>40</v>
      </c>
      <c r="E187" s="91">
        <f>E188+E189</f>
        <v>22137730.100000001</v>
      </c>
      <c r="F187" s="27" t="s">
        <v>40</v>
      </c>
    </row>
    <row r="188" spans="1:6" ht="22.9" customHeight="1" x14ac:dyDescent="0.2">
      <c r="A188" s="33" t="s">
        <v>758</v>
      </c>
      <c r="B188" s="34" t="s">
        <v>30</v>
      </c>
      <c r="C188" s="61" t="s">
        <v>744</v>
      </c>
      <c r="D188" s="27" t="s">
        <v>40</v>
      </c>
      <c r="E188" s="91">
        <v>21272330.100000001</v>
      </c>
      <c r="F188" s="27" t="s">
        <v>40</v>
      </c>
    </row>
    <row r="189" spans="1:6" ht="22.9" customHeight="1" x14ac:dyDescent="0.2">
      <c r="A189" s="33" t="s">
        <v>758</v>
      </c>
      <c r="B189" s="34" t="s">
        <v>30</v>
      </c>
      <c r="C189" s="26" t="s">
        <v>769</v>
      </c>
      <c r="D189" s="27" t="s">
        <v>40</v>
      </c>
      <c r="E189" s="91">
        <v>865400</v>
      </c>
      <c r="F189" s="27" t="s">
        <v>40</v>
      </c>
    </row>
    <row r="190" spans="1:6" ht="21" customHeight="1" x14ac:dyDescent="0.2">
      <c r="A190" s="33" t="s">
        <v>124</v>
      </c>
      <c r="B190" s="34" t="s">
        <v>30</v>
      </c>
      <c r="C190" s="35" t="s">
        <v>125</v>
      </c>
      <c r="D190" s="27" t="s">
        <v>40</v>
      </c>
      <c r="E190" s="27">
        <f>E191+E192+E193+E194</f>
        <v>112563096.62</v>
      </c>
      <c r="F190" s="27" t="s">
        <v>40</v>
      </c>
    </row>
    <row r="191" spans="1:6" ht="29.45" customHeight="1" x14ac:dyDescent="0.2">
      <c r="A191" s="33" t="s">
        <v>660</v>
      </c>
      <c r="B191" s="34" t="s">
        <v>30</v>
      </c>
      <c r="C191" s="26" t="s">
        <v>629</v>
      </c>
      <c r="D191" s="27" t="s">
        <v>40</v>
      </c>
      <c r="E191" s="91">
        <v>680231.74</v>
      </c>
      <c r="F191" s="27" t="s">
        <v>40</v>
      </c>
    </row>
    <row r="192" spans="1:6" ht="29.45" customHeight="1" x14ac:dyDescent="0.2">
      <c r="A192" s="33" t="s">
        <v>660</v>
      </c>
      <c r="B192" s="34" t="s">
        <v>30</v>
      </c>
      <c r="C192" s="26" t="s">
        <v>630</v>
      </c>
      <c r="D192" s="27" t="s">
        <v>40</v>
      </c>
      <c r="E192" s="91">
        <v>275039.44</v>
      </c>
      <c r="F192" s="27" t="s">
        <v>40</v>
      </c>
    </row>
    <row r="193" spans="1:6" ht="36" customHeight="1" x14ac:dyDescent="0.2">
      <c r="A193" s="33" t="s">
        <v>683</v>
      </c>
      <c r="B193" s="34" t="s">
        <v>30</v>
      </c>
      <c r="C193" s="26" t="s">
        <v>682</v>
      </c>
      <c r="D193" s="27" t="s">
        <v>40</v>
      </c>
      <c r="E193" s="27">
        <v>375705.44</v>
      </c>
      <c r="F193" s="27" t="s">
        <v>40</v>
      </c>
    </row>
    <row r="194" spans="1:6" ht="18" customHeight="1" x14ac:dyDescent="0.2">
      <c r="A194" s="36" t="s">
        <v>757</v>
      </c>
      <c r="B194" s="42" t="s">
        <v>30</v>
      </c>
      <c r="C194" s="60" t="s">
        <v>749</v>
      </c>
      <c r="D194" s="27" t="s">
        <v>40</v>
      </c>
      <c r="E194" s="39">
        <f>E195</f>
        <v>111232120</v>
      </c>
      <c r="F194" s="27" t="s">
        <v>40</v>
      </c>
    </row>
    <row r="195" spans="1:6" ht="21" customHeight="1" x14ac:dyDescent="0.2">
      <c r="A195" s="33" t="s">
        <v>126</v>
      </c>
      <c r="B195" s="34" t="s">
        <v>30</v>
      </c>
      <c r="C195" s="35" t="s">
        <v>127</v>
      </c>
      <c r="D195" s="27" t="s">
        <v>40</v>
      </c>
      <c r="E195" s="91">
        <v>111232120</v>
      </c>
      <c r="F195" s="27" t="s">
        <v>40</v>
      </c>
    </row>
    <row r="196" spans="1:6" ht="21.6" customHeight="1" x14ac:dyDescent="0.2">
      <c r="A196" s="36" t="s">
        <v>756</v>
      </c>
      <c r="B196" s="34" t="s">
        <v>30</v>
      </c>
      <c r="C196" s="38" t="s">
        <v>747</v>
      </c>
      <c r="D196" s="27" t="s">
        <v>40</v>
      </c>
      <c r="E196" s="92">
        <f>E197</f>
        <v>6550000</v>
      </c>
      <c r="F196" s="27" t="s">
        <v>40</v>
      </c>
    </row>
    <row r="197" spans="1:6" ht="53.45" customHeight="1" x14ac:dyDescent="0.2">
      <c r="A197" s="33" t="s">
        <v>755</v>
      </c>
      <c r="B197" s="34" t="s">
        <v>30</v>
      </c>
      <c r="C197" s="35" t="s">
        <v>746</v>
      </c>
      <c r="D197" s="27" t="s">
        <v>40</v>
      </c>
      <c r="E197" s="91">
        <f>E198</f>
        <v>6550000</v>
      </c>
      <c r="F197" s="27" t="s">
        <v>40</v>
      </c>
    </row>
    <row r="198" spans="1:6" ht="61.5" customHeight="1" x14ac:dyDescent="0.2">
      <c r="A198" s="33" t="s">
        <v>754</v>
      </c>
      <c r="B198" s="34" t="s">
        <v>30</v>
      </c>
      <c r="C198" s="35" t="s">
        <v>745</v>
      </c>
      <c r="D198" s="27" t="s">
        <v>40</v>
      </c>
      <c r="E198" s="91">
        <v>6550000</v>
      </c>
      <c r="F198" s="27" t="s">
        <v>40</v>
      </c>
    </row>
    <row r="199" spans="1:6" s="28" customFormat="1" ht="24.6" customHeight="1" x14ac:dyDescent="0.2">
      <c r="A199" s="36" t="s">
        <v>772</v>
      </c>
      <c r="B199" s="37" t="s">
        <v>30</v>
      </c>
      <c r="C199" s="38" t="s">
        <v>773</v>
      </c>
      <c r="D199" s="39" t="s">
        <v>40</v>
      </c>
      <c r="E199" s="39">
        <f>E200</f>
        <v>105250</v>
      </c>
      <c r="F199" s="39" t="s">
        <v>40</v>
      </c>
    </row>
    <row r="200" spans="1:6" ht="22.15" customHeight="1" x14ac:dyDescent="0.2">
      <c r="A200" s="33" t="s">
        <v>776</v>
      </c>
      <c r="B200" s="34" t="s">
        <v>30</v>
      </c>
      <c r="C200" s="35" t="s">
        <v>774</v>
      </c>
      <c r="D200" s="27" t="s">
        <v>40</v>
      </c>
      <c r="E200" s="27">
        <f>E201+E202</f>
        <v>105250</v>
      </c>
      <c r="F200" s="27" t="s">
        <v>40</v>
      </c>
    </row>
    <row r="201" spans="1:6" ht="37.15" customHeight="1" x14ac:dyDescent="0.2">
      <c r="A201" s="33" t="s">
        <v>777</v>
      </c>
      <c r="B201" s="34" t="s">
        <v>30</v>
      </c>
      <c r="C201" s="35" t="s">
        <v>775</v>
      </c>
      <c r="D201" s="27" t="s">
        <v>40</v>
      </c>
      <c r="E201" s="91">
        <v>50100</v>
      </c>
      <c r="F201" s="27" t="s">
        <v>40</v>
      </c>
    </row>
    <row r="202" spans="1:6" ht="28.5" customHeight="1" x14ac:dyDescent="0.2">
      <c r="A202" s="33" t="s">
        <v>776</v>
      </c>
      <c r="B202" s="34" t="s">
        <v>30</v>
      </c>
      <c r="C202" s="35" t="s">
        <v>924</v>
      </c>
      <c r="D202" s="27" t="s">
        <v>40</v>
      </c>
      <c r="E202" s="91">
        <v>55150</v>
      </c>
      <c r="F202" s="27" t="s">
        <v>40</v>
      </c>
    </row>
    <row r="203" spans="1:6" ht="57.6" customHeight="1" x14ac:dyDescent="0.2">
      <c r="A203" s="33" t="s">
        <v>778</v>
      </c>
      <c r="B203" s="34" t="s">
        <v>30</v>
      </c>
      <c r="C203" s="38" t="s">
        <v>780</v>
      </c>
      <c r="D203" s="27" t="s">
        <v>40</v>
      </c>
      <c r="E203" s="39">
        <f>E207+E206</f>
        <v>17262.59</v>
      </c>
      <c r="F203" s="27" t="s">
        <v>40</v>
      </c>
    </row>
    <row r="204" spans="1:6" ht="31.15" customHeight="1" x14ac:dyDescent="0.2">
      <c r="A204" s="33" t="s">
        <v>783</v>
      </c>
      <c r="B204" s="34" t="s">
        <v>30</v>
      </c>
      <c r="C204" s="35" t="s">
        <v>781</v>
      </c>
      <c r="D204" s="27" t="s">
        <v>40</v>
      </c>
      <c r="E204" s="27">
        <f>E205</f>
        <v>17262.59</v>
      </c>
      <c r="F204" s="27" t="s">
        <v>40</v>
      </c>
    </row>
    <row r="205" spans="1:6" ht="27" customHeight="1" x14ac:dyDescent="0.2">
      <c r="A205" s="33" t="s">
        <v>784</v>
      </c>
      <c r="B205" s="34" t="s">
        <v>30</v>
      </c>
      <c r="C205" s="35" t="s">
        <v>782</v>
      </c>
      <c r="D205" s="27" t="s">
        <v>40</v>
      </c>
      <c r="E205" s="27">
        <f>E206+E207</f>
        <v>17262.59</v>
      </c>
      <c r="F205" s="27" t="s">
        <v>40</v>
      </c>
    </row>
    <row r="206" spans="1:6" ht="29.25" customHeight="1" x14ac:dyDescent="0.2">
      <c r="A206" s="33" t="s">
        <v>784</v>
      </c>
      <c r="B206" s="34" t="s">
        <v>30</v>
      </c>
      <c r="C206" s="26" t="s">
        <v>801</v>
      </c>
      <c r="D206" s="27" t="s">
        <v>40</v>
      </c>
      <c r="E206" s="27">
        <v>9541.17</v>
      </c>
      <c r="F206" s="27" t="s">
        <v>40</v>
      </c>
    </row>
    <row r="207" spans="1:6" ht="41.45" customHeight="1" x14ac:dyDescent="0.2">
      <c r="A207" s="33" t="s">
        <v>799</v>
      </c>
      <c r="B207" s="34" t="s">
        <v>30</v>
      </c>
      <c r="C207" s="26" t="s">
        <v>779</v>
      </c>
      <c r="D207" s="27" t="s">
        <v>40</v>
      </c>
      <c r="E207" s="27">
        <v>7721.42</v>
      </c>
      <c r="F207" s="27" t="s">
        <v>40</v>
      </c>
    </row>
    <row r="208" spans="1:6" ht="40.15" customHeight="1" x14ac:dyDescent="0.2">
      <c r="A208" s="56"/>
      <c r="B208" s="57"/>
      <c r="C208" s="58"/>
      <c r="D208" s="59"/>
      <c r="E208" s="59"/>
      <c r="F208" s="59"/>
    </row>
    <row r="209" spans="1:6" ht="12.75" customHeight="1" x14ac:dyDescent="0.2">
      <c r="A209" s="29"/>
      <c r="B209" s="94"/>
      <c r="C209" s="51"/>
      <c r="D209" s="66"/>
      <c r="E209" s="66"/>
      <c r="F209" s="32"/>
    </row>
  </sheetData>
  <mergeCells count="12">
    <mergeCell ref="A11:D11"/>
    <mergeCell ref="A2:D2"/>
    <mergeCell ref="A5:D5"/>
    <mergeCell ref="A3:D3"/>
    <mergeCell ref="B7:D7"/>
    <mergeCell ref="B8:D8"/>
    <mergeCell ref="B12:B18"/>
    <mergeCell ref="D12:D18"/>
    <mergeCell ref="C12:C18"/>
    <mergeCell ref="A12:A18"/>
    <mergeCell ref="F12:F18"/>
    <mergeCell ref="E12:E18"/>
  </mergeCells>
  <conditionalFormatting sqref="F22 F24 F26 F28 F30 F32:F35 F37 F39 F41 F43:F44 F54 F63 F65 F67 F69:F70 F73 F75 F77 F79 F81 F88 F90 F92 F94 F98 F102 F104:F107 F111 F113 F115 F117:F122 F160:F161 F163 F167 F169 F124:F126 F46 F48:F49 F52 F84:F86 F128:F129">
    <cfRule type="cellIs" priority="11" stopIfTrue="1" operator="equal">
      <formula>0</formula>
    </cfRule>
  </conditionalFormatting>
  <conditionalFormatting sqref="F45">
    <cfRule type="cellIs" priority="10" stopIfTrue="1" operator="equal">
      <formula>0</formula>
    </cfRule>
  </conditionalFormatting>
  <conditionalFormatting sqref="F47">
    <cfRule type="cellIs" priority="8" stopIfTrue="1" operator="equal">
      <formula>0</formula>
    </cfRule>
  </conditionalFormatting>
  <conditionalFormatting sqref="F50">
    <cfRule type="cellIs" priority="6" stopIfTrue="1" operator="equal">
      <formula>0</formula>
    </cfRule>
  </conditionalFormatting>
  <conditionalFormatting sqref="F51">
    <cfRule type="cellIs" priority="4" stopIfTrue="1" operator="equal">
      <formula>0</formula>
    </cfRule>
  </conditionalFormatting>
  <conditionalFormatting sqref="F82:F83">
    <cfRule type="cellIs" priority="2" stopIfTrue="1" operator="equal">
      <formula>0</formula>
    </cfRule>
  </conditionalFormatting>
  <conditionalFormatting sqref="F127">
    <cfRule type="cellIs" priority="1" stopIfTrue="1" operator="equal">
      <formula>0</formula>
    </cfRule>
  </conditionalFormatting>
  <pageMargins left="0.78740157480314965" right="0.78740157480314965" top="0.35433070866141736" bottom="0.35433070866141736" header="0.31496062992125984" footer="0.31496062992125984"/>
  <pageSetup paperSize="9" scale="62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98"/>
  <sheetViews>
    <sheetView showGridLines="0" view="pageBreakPreview" topLeftCell="B369" zoomScale="150" zoomScaleNormal="130" zoomScaleSheetLayoutView="150" workbookViewId="0">
      <selection activeCell="D374" sqref="D374"/>
    </sheetView>
  </sheetViews>
  <sheetFormatPr defaultColWidth="9.140625" defaultRowHeight="12.75" customHeight="1" x14ac:dyDescent="0.2"/>
  <cols>
    <col min="1" max="1" width="31.7109375" style="31" customWidth="1"/>
    <col min="2" max="2" width="4.28515625" style="67" customWidth="1"/>
    <col min="3" max="3" width="22.7109375" style="67" customWidth="1"/>
    <col min="4" max="4" width="18.85546875" style="83" customWidth="1"/>
    <col min="5" max="6" width="18.7109375" style="83" customWidth="1"/>
    <col min="7" max="16384" width="9.140625" style="24"/>
  </cols>
  <sheetData>
    <row r="2" spans="1:6" ht="15" customHeight="1" x14ac:dyDescent="0.25">
      <c r="A2" s="143" t="s">
        <v>128</v>
      </c>
      <c r="B2" s="143"/>
      <c r="C2" s="143"/>
      <c r="D2" s="143"/>
      <c r="E2" s="65"/>
      <c r="F2" s="73" t="s">
        <v>129</v>
      </c>
    </row>
    <row r="3" spans="1:6" ht="13.5" customHeight="1" x14ac:dyDescent="0.2">
      <c r="A3" s="29"/>
      <c r="B3" s="68"/>
      <c r="C3" s="62"/>
      <c r="D3" s="73"/>
      <c r="E3" s="73"/>
      <c r="F3" s="73"/>
    </row>
    <row r="4" spans="1:6" ht="10.15" customHeight="1" x14ac:dyDescent="0.2">
      <c r="A4" s="149" t="s">
        <v>20</v>
      </c>
      <c r="B4" s="148" t="s">
        <v>21</v>
      </c>
      <c r="C4" s="148" t="s">
        <v>130</v>
      </c>
      <c r="D4" s="139" t="s">
        <v>23</v>
      </c>
      <c r="E4" s="150" t="s">
        <v>24</v>
      </c>
      <c r="F4" s="139" t="s">
        <v>25</v>
      </c>
    </row>
    <row r="5" spans="1:6" ht="5.45" customHeight="1" x14ac:dyDescent="0.2">
      <c r="A5" s="149"/>
      <c r="B5" s="148"/>
      <c r="C5" s="148"/>
      <c r="D5" s="139"/>
      <c r="E5" s="150"/>
      <c r="F5" s="139"/>
    </row>
    <row r="6" spans="1:6" ht="9.6" customHeight="1" x14ac:dyDescent="0.2">
      <c r="A6" s="149"/>
      <c r="B6" s="148"/>
      <c r="C6" s="148"/>
      <c r="D6" s="139"/>
      <c r="E6" s="150"/>
      <c r="F6" s="139"/>
    </row>
    <row r="7" spans="1:6" ht="6" customHeight="1" x14ac:dyDescent="0.2">
      <c r="A7" s="149"/>
      <c r="B7" s="148"/>
      <c r="C7" s="148"/>
      <c r="D7" s="139"/>
      <c r="E7" s="150"/>
      <c r="F7" s="139"/>
    </row>
    <row r="8" spans="1:6" ht="6.6" customHeight="1" x14ac:dyDescent="0.2">
      <c r="A8" s="149"/>
      <c r="B8" s="148"/>
      <c r="C8" s="148"/>
      <c r="D8" s="139"/>
      <c r="E8" s="150"/>
      <c r="F8" s="139"/>
    </row>
    <row r="9" spans="1:6" ht="10.9" customHeight="1" x14ac:dyDescent="0.2">
      <c r="A9" s="149"/>
      <c r="B9" s="148"/>
      <c r="C9" s="148"/>
      <c r="D9" s="139"/>
      <c r="E9" s="150"/>
      <c r="F9" s="139"/>
    </row>
    <row r="10" spans="1:6" ht="4.1500000000000004" hidden="1" customHeight="1" x14ac:dyDescent="0.2">
      <c r="A10" s="149"/>
      <c r="B10" s="148"/>
      <c r="C10" s="76"/>
      <c r="D10" s="139"/>
      <c r="E10" s="93"/>
      <c r="F10" s="96"/>
    </row>
    <row r="11" spans="1:6" ht="13.15" hidden="1" customHeight="1" x14ac:dyDescent="0.2">
      <c r="A11" s="149"/>
      <c r="B11" s="148"/>
      <c r="C11" s="76"/>
      <c r="D11" s="139"/>
      <c r="E11" s="93"/>
      <c r="F11" s="96"/>
    </row>
    <row r="12" spans="1:6" ht="13.5" customHeight="1" x14ac:dyDescent="0.2">
      <c r="A12" s="95">
        <v>1</v>
      </c>
      <c r="B12" s="77">
        <v>2</v>
      </c>
      <c r="C12" s="77">
        <v>3</v>
      </c>
      <c r="D12" s="96" t="s">
        <v>26</v>
      </c>
      <c r="E12" s="96" t="s">
        <v>27</v>
      </c>
      <c r="F12" s="96" t="s">
        <v>28</v>
      </c>
    </row>
    <row r="13" spans="1:6" x14ac:dyDescent="0.2">
      <c r="A13" s="36" t="s">
        <v>131</v>
      </c>
      <c r="B13" s="78" t="s">
        <v>132</v>
      </c>
      <c r="C13" s="72" t="s">
        <v>133</v>
      </c>
      <c r="D13" s="81">
        <f>D15+D115+D145+D180+D214+D281+D311+D364+D386</f>
        <v>634831281.58999991</v>
      </c>
      <c r="E13" s="81">
        <f>E15+E115+E145+E180+E214+E281+E311+E364+E386</f>
        <v>269249274.68000001</v>
      </c>
      <c r="F13" s="81">
        <f>D13-E13</f>
        <v>365582006.90999991</v>
      </c>
    </row>
    <row r="14" spans="1:6" x14ac:dyDescent="0.2">
      <c r="A14" s="74" t="s">
        <v>32</v>
      </c>
      <c r="B14" s="70"/>
      <c r="C14" s="79"/>
      <c r="D14" s="79"/>
      <c r="E14" s="79"/>
      <c r="F14" s="79"/>
    </row>
    <row r="15" spans="1:6" ht="30" customHeight="1" x14ac:dyDescent="0.2">
      <c r="A15" s="36" t="s">
        <v>134</v>
      </c>
      <c r="B15" s="78" t="s">
        <v>132</v>
      </c>
      <c r="C15" s="72" t="s">
        <v>135</v>
      </c>
      <c r="D15" s="81">
        <f>D16+D25+D34+D30</f>
        <v>99678742.289999992</v>
      </c>
      <c r="E15" s="81">
        <f>E16+E25+E34+E30</f>
        <v>42115262.599999994</v>
      </c>
      <c r="F15" s="81">
        <f>D15-E15</f>
        <v>57563479.689999998</v>
      </c>
    </row>
    <row r="16" spans="1:6" ht="72.75" customHeight="1" x14ac:dyDescent="0.2">
      <c r="A16" s="33" t="s">
        <v>136</v>
      </c>
      <c r="B16" s="80" t="s">
        <v>132</v>
      </c>
      <c r="C16" s="71" t="s">
        <v>137</v>
      </c>
      <c r="D16" s="82">
        <f>D17+FIO</f>
        <v>81986644.689999998</v>
      </c>
      <c r="E16" s="82">
        <f>E17+E21</f>
        <v>37813727.890000001</v>
      </c>
      <c r="F16" s="82">
        <f t="shared" ref="F16:F86" si="0">D16-E16</f>
        <v>44172916.799999997</v>
      </c>
    </row>
    <row r="17" spans="1:6" ht="27.6" customHeight="1" x14ac:dyDescent="0.2">
      <c r="A17" s="33" t="s">
        <v>138</v>
      </c>
      <c r="B17" s="80" t="s">
        <v>132</v>
      </c>
      <c r="C17" s="71" t="s">
        <v>139</v>
      </c>
      <c r="D17" s="82">
        <f>D18+D19+D20</f>
        <v>15013021.6</v>
      </c>
      <c r="E17" s="82">
        <f t="shared" ref="E17" si="1">E18+E19+E20</f>
        <v>7602996.9500000002</v>
      </c>
      <c r="F17" s="82">
        <f t="shared" si="0"/>
        <v>7410024.6499999994</v>
      </c>
    </row>
    <row r="18" spans="1:6" ht="17.25" customHeight="1" x14ac:dyDescent="0.2">
      <c r="A18" s="33" t="s">
        <v>140</v>
      </c>
      <c r="B18" s="80" t="s">
        <v>132</v>
      </c>
      <c r="C18" s="71" t="s">
        <v>141</v>
      </c>
      <c r="D18" s="82">
        <f>D101</f>
        <v>12419274.41</v>
      </c>
      <c r="E18" s="82">
        <f>E101</f>
        <v>5526142.9100000001</v>
      </c>
      <c r="F18" s="82">
        <f t="shared" si="0"/>
        <v>6893131.5</v>
      </c>
    </row>
    <row r="19" spans="1:6" ht="27" customHeight="1" x14ac:dyDescent="0.2">
      <c r="A19" s="33" t="s">
        <v>142</v>
      </c>
      <c r="B19" s="80" t="s">
        <v>132</v>
      </c>
      <c r="C19" s="71" t="s">
        <v>143</v>
      </c>
      <c r="D19" s="82">
        <f>D102</f>
        <v>296284.84999999998</v>
      </c>
      <c r="E19" s="82">
        <f t="shared" ref="E19" si="2">E102</f>
        <v>204275.46</v>
      </c>
      <c r="F19" s="82">
        <f t="shared" si="0"/>
        <v>92009.389999999985</v>
      </c>
    </row>
    <row r="20" spans="1:6" ht="49.9" customHeight="1" x14ac:dyDescent="0.2">
      <c r="A20" s="33" t="s">
        <v>144</v>
      </c>
      <c r="B20" s="80" t="s">
        <v>132</v>
      </c>
      <c r="C20" s="71" t="s">
        <v>145</v>
      </c>
      <c r="D20" s="82">
        <f>D103</f>
        <v>2297462.34</v>
      </c>
      <c r="E20" s="82">
        <f t="shared" ref="E20" si="3">E103</f>
        <v>1872578.58</v>
      </c>
      <c r="F20" s="82">
        <f t="shared" si="0"/>
        <v>424883.75999999978</v>
      </c>
    </row>
    <row r="21" spans="1:6" ht="33.6" customHeight="1" x14ac:dyDescent="0.2">
      <c r="A21" s="33" t="s">
        <v>146</v>
      </c>
      <c r="B21" s="80" t="s">
        <v>132</v>
      </c>
      <c r="C21" s="71" t="s">
        <v>147</v>
      </c>
      <c r="D21" s="82">
        <f>D22+D23+D24</f>
        <v>66973623.090000004</v>
      </c>
      <c r="E21" s="82">
        <f>E22+E23+E24</f>
        <v>30210730.939999998</v>
      </c>
      <c r="F21" s="82">
        <f t="shared" si="0"/>
        <v>36762892.150000006</v>
      </c>
    </row>
    <row r="22" spans="1:6" ht="33" customHeight="1" x14ac:dyDescent="0.2">
      <c r="A22" s="33" t="s">
        <v>148</v>
      </c>
      <c r="B22" s="80" t="s">
        <v>132</v>
      </c>
      <c r="C22" s="71" t="s">
        <v>149</v>
      </c>
      <c r="D22" s="82">
        <f>D45+D58+D76</f>
        <v>55798967.859999999</v>
      </c>
      <c r="E22" s="82">
        <f>E45+E58+E76</f>
        <v>23407044.129999999</v>
      </c>
      <c r="F22" s="82">
        <f t="shared" si="0"/>
        <v>32391923.73</v>
      </c>
    </row>
    <row r="23" spans="1:6" ht="43.15" customHeight="1" x14ac:dyDescent="0.2">
      <c r="A23" s="33" t="s">
        <v>150</v>
      </c>
      <c r="B23" s="80" t="s">
        <v>132</v>
      </c>
      <c r="C23" s="71" t="s">
        <v>151</v>
      </c>
      <c r="D23" s="82">
        <f>D46+D51+D59+D77</f>
        <v>404370.5</v>
      </c>
      <c r="E23" s="82">
        <f>E46+E51+E59+E77</f>
        <v>148089.75</v>
      </c>
      <c r="F23" s="82">
        <f t="shared" si="0"/>
        <v>256280.75</v>
      </c>
    </row>
    <row r="24" spans="1:6" ht="51.75" customHeight="1" x14ac:dyDescent="0.2">
      <c r="A24" s="33" t="s">
        <v>152</v>
      </c>
      <c r="B24" s="80" t="s">
        <v>132</v>
      </c>
      <c r="C24" s="71" t="s">
        <v>153</v>
      </c>
      <c r="D24" s="82">
        <f>D47+D60+D78</f>
        <v>10770284.73</v>
      </c>
      <c r="E24" s="82">
        <f>E47+E60+E78</f>
        <v>6655597.0600000005</v>
      </c>
      <c r="F24" s="82">
        <f t="shared" si="0"/>
        <v>4114687.67</v>
      </c>
    </row>
    <row r="25" spans="1:6" ht="44.25" customHeight="1" x14ac:dyDescent="0.2">
      <c r="A25" s="33" t="s">
        <v>154</v>
      </c>
      <c r="B25" s="80" t="s">
        <v>132</v>
      </c>
      <c r="C25" s="71" t="s">
        <v>155</v>
      </c>
      <c r="D25" s="82">
        <f>D26</f>
        <v>15937754.350000001</v>
      </c>
      <c r="E25" s="82">
        <f t="shared" ref="E25" si="4">E26</f>
        <v>3633557.19</v>
      </c>
      <c r="F25" s="82">
        <f t="shared" si="0"/>
        <v>12304197.160000002</v>
      </c>
    </row>
    <row r="26" spans="1:6" ht="36" customHeight="1" x14ac:dyDescent="0.2">
      <c r="A26" s="33" t="s">
        <v>156</v>
      </c>
      <c r="B26" s="80" t="s">
        <v>132</v>
      </c>
      <c r="C26" s="71" t="s">
        <v>157</v>
      </c>
      <c r="D26" s="82">
        <f>D27+D28+D29</f>
        <v>15937754.350000001</v>
      </c>
      <c r="E26" s="82">
        <f>E27+E28+E29</f>
        <v>3633557.19</v>
      </c>
      <c r="F26" s="82">
        <f t="shared" si="0"/>
        <v>12304197.160000002</v>
      </c>
    </row>
    <row r="27" spans="1:6" ht="39.75" customHeight="1" x14ac:dyDescent="0.2">
      <c r="A27" s="33" t="s">
        <v>158</v>
      </c>
      <c r="B27" s="80" t="s">
        <v>132</v>
      </c>
      <c r="C27" s="71" t="s">
        <v>159</v>
      </c>
      <c r="D27" s="82">
        <f>D63+D81+D106</f>
        <v>2847503.39</v>
      </c>
      <c r="E27" s="82">
        <f>E63+E81+E106</f>
        <v>467546.58999999997</v>
      </c>
      <c r="F27" s="82">
        <f t="shared" si="0"/>
        <v>2379956.8000000003</v>
      </c>
    </row>
    <row r="28" spans="1:6" x14ac:dyDescent="0.2">
      <c r="A28" s="33" t="s">
        <v>160</v>
      </c>
      <c r="B28" s="80" t="s">
        <v>132</v>
      </c>
      <c r="C28" s="71" t="s">
        <v>161</v>
      </c>
      <c r="D28" s="82">
        <f>D54+D64+D82+D107+D94</f>
        <v>10458140.050000001</v>
      </c>
      <c r="E28" s="82">
        <f>E64+E107+E82+E94</f>
        <v>2077568.8499999999</v>
      </c>
      <c r="F28" s="82">
        <f t="shared" si="0"/>
        <v>8380571.2000000011</v>
      </c>
    </row>
    <row r="29" spans="1:6" ht="26.45" customHeight="1" x14ac:dyDescent="0.2">
      <c r="A29" s="33" t="s">
        <v>742</v>
      </c>
      <c r="B29" s="80" t="s">
        <v>132</v>
      </c>
      <c r="C29" s="71" t="s">
        <v>739</v>
      </c>
      <c r="D29" s="82">
        <f>D65</f>
        <v>2632110.91</v>
      </c>
      <c r="E29" s="82">
        <f t="shared" ref="E29:F29" si="5">E65</f>
        <v>1088441.75</v>
      </c>
      <c r="F29" s="82">
        <f t="shared" si="5"/>
        <v>1543669.1600000001</v>
      </c>
    </row>
    <row r="30" spans="1:6" ht="25.9" customHeight="1" x14ac:dyDescent="0.2">
      <c r="A30" s="33" t="s">
        <v>436</v>
      </c>
      <c r="B30" s="80" t="s">
        <v>132</v>
      </c>
      <c r="C30" s="71" t="s">
        <v>628</v>
      </c>
      <c r="D30" s="82">
        <f>D83+D108</f>
        <v>466194.5</v>
      </c>
      <c r="E30" s="82">
        <f>E83+E108</f>
        <v>318318.40000000002</v>
      </c>
      <c r="F30" s="82">
        <f t="shared" si="0"/>
        <v>147876.09999999998</v>
      </c>
    </row>
    <row r="31" spans="1:6" ht="34.15" customHeight="1" x14ac:dyDescent="0.2">
      <c r="A31" s="33" t="s">
        <v>442</v>
      </c>
      <c r="B31" s="80" t="s">
        <v>132</v>
      </c>
      <c r="C31" s="71" t="s">
        <v>765</v>
      </c>
      <c r="D31" s="82">
        <f>D84</f>
        <v>462544.5</v>
      </c>
      <c r="E31" s="82">
        <f>E84</f>
        <v>314668.40000000002</v>
      </c>
      <c r="F31" s="82">
        <f t="shared" si="0"/>
        <v>147876.09999999998</v>
      </c>
    </row>
    <row r="32" spans="1:6" ht="34.15" customHeight="1" x14ac:dyDescent="0.2">
      <c r="A32" s="33" t="s">
        <v>444</v>
      </c>
      <c r="B32" s="80" t="s">
        <v>132</v>
      </c>
      <c r="C32" s="71" t="s">
        <v>766</v>
      </c>
      <c r="D32" s="82">
        <f>D85</f>
        <v>462544.5</v>
      </c>
      <c r="E32" s="82">
        <f>E85</f>
        <v>314668.40000000002</v>
      </c>
      <c r="F32" s="82">
        <f t="shared" si="0"/>
        <v>147876.09999999998</v>
      </c>
    </row>
    <row r="33" spans="1:6" ht="21.6" customHeight="1" x14ac:dyDescent="0.2">
      <c r="A33" s="75" t="s">
        <v>448</v>
      </c>
      <c r="B33" s="80" t="s">
        <v>132</v>
      </c>
      <c r="C33" s="71" t="s">
        <v>767</v>
      </c>
      <c r="D33" s="82">
        <f>D109</f>
        <v>3650</v>
      </c>
      <c r="E33" s="82">
        <f>E109</f>
        <v>3650</v>
      </c>
      <c r="F33" s="82">
        <f t="shared" si="0"/>
        <v>0</v>
      </c>
    </row>
    <row r="34" spans="1:6" ht="17.45" customHeight="1" x14ac:dyDescent="0.2">
      <c r="A34" s="33" t="s">
        <v>162</v>
      </c>
      <c r="B34" s="80" t="s">
        <v>132</v>
      </c>
      <c r="C34" s="71" t="s">
        <v>163</v>
      </c>
      <c r="D34" s="82">
        <f>D35+D37+D41</f>
        <v>1288148.75</v>
      </c>
      <c r="E34" s="82">
        <f>E35+E37</f>
        <v>349659.12</v>
      </c>
      <c r="F34" s="82">
        <f t="shared" si="0"/>
        <v>938489.63</v>
      </c>
    </row>
    <row r="35" spans="1:6" ht="21" customHeight="1" x14ac:dyDescent="0.2">
      <c r="A35" s="33" t="s">
        <v>164</v>
      </c>
      <c r="B35" s="80" t="s">
        <v>132</v>
      </c>
      <c r="C35" s="71" t="s">
        <v>165</v>
      </c>
      <c r="D35" s="82">
        <f>D36</f>
        <v>100000</v>
      </c>
      <c r="E35" s="82">
        <f t="shared" ref="E35" si="6">E36</f>
        <v>58613.599999999999</v>
      </c>
      <c r="F35" s="82">
        <f t="shared" si="0"/>
        <v>41386.400000000001</v>
      </c>
    </row>
    <row r="36" spans="1:6" ht="37.15" customHeight="1" x14ac:dyDescent="0.2">
      <c r="A36" s="33" t="s">
        <v>166</v>
      </c>
      <c r="B36" s="80" t="s">
        <v>132</v>
      </c>
      <c r="C36" s="71" t="s">
        <v>167</v>
      </c>
      <c r="D36" s="82">
        <f>D68</f>
        <v>100000</v>
      </c>
      <c r="E36" s="82">
        <f>E68</f>
        <v>58613.599999999999</v>
      </c>
      <c r="F36" s="82">
        <f t="shared" si="0"/>
        <v>41386.400000000001</v>
      </c>
    </row>
    <row r="37" spans="1:6" ht="27.6" customHeight="1" x14ac:dyDescent="0.2">
      <c r="A37" s="33" t="s">
        <v>168</v>
      </c>
      <c r="B37" s="80" t="s">
        <v>132</v>
      </c>
      <c r="C37" s="71" t="s">
        <v>169</v>
      </c>
      <c r="D37" s="82">
        <f>D69+D87+D111</f>
        <v>466448.75</v>
      </c>
      <c r="E37" s="82">
        <f>E69+E87+E111</f>
        <v>291045.52</v>
      </c>
      <c r="F37" s="82">
        <f t="shared" si="0"/>
        <v>175403.22999999998</v>
      </c>
    </row>
    <row r="38" spans="1:6" ht="30" customHeight="1" x14ac:dyDescent="0.2">
      <c r="A38" s="33" t="s">
        <v>170</v>
      </c>
      <c r="B38" s="80" t="s">
        <v>132</v>
      </c>
      <c r="C38" s="71" t="s">
        <v>171</v>
      </c>
      <c r="D38" s="82">
        <f>D70+D88+D112</f>
        <v>5275</v>
      </c>
      <c r="E38" s="82">
        <f>E88+E112</f>
        <v>400</v>
      </c>
      <c r="F38" s="82">
        <f t="shared" si="0"/>
        <v>4875</v>
      </c>
    </row>
    <row r="39" spans="1:6" ht="19.149999999999999" customHeight="1" x14ac:dyDescent="0.2">
      <c r="A39" s="33" t="s">
        <v>172</v>
      </c>
      <c r="B39" s="80" t="s">
        <v>132</v>
      </c>
      <c r="C39" s="71" t="s">
        <v>173</v>
      </c>
      <c r="D39" s="82">
        <f>D71+D89+D113</f>
        <v>175173.75</v>
      </c>
      <c r="E39" s="82">
        <f>E71+E89+E113</f>
        <v>56342</v>
      </c>
      <c r="F39" s="82">
        <f t="shared" si="0"/>
        <v>118831.75</v>
      </c>
    </row>
    <row r="40" spans="1:6" ht="22.9" customHeight="1" x14ac:dyDescent="0.2">
      <c r="A40" s="33" t="s">
        <v>174</v>
      </c>
      <c r="B40" s="80" t="s">
        <v>132</v>
      </c>
      <c r="C40" s="71" t="s">
        <v>175</v>
      </c>
      <c r="D40" s="82">
        <f>D72+D90+D114</f>
        <v>286000</v>
      </c>
      <c r="E40" s="82">
        <f>E72+E90+E114</f>
        <v>232303.52</v>
      </c>
      <c r="F40" s="82">
        <f t="shared" si="0"/>
        <v>53696.48000000001</v>
      </c>
    </row>
    <row r="41" spans="1:6" ht="21" customHeight="1" x14ac:dyDescent="0.2">
      <c r="A41" s="33" t="s">
        <v>176</v>
      </c>
      <c r="B41" s="80" t="s">
        <v>132</v>
      </c>
      <c r="C41" s="71" t="s">
        <v>177</v>
      </c>
      <c r="D41" s="82">
        <f>D97</f>
        <v>721700</v>
      </c>
      <c r="E41" s="82">
        <v>0</v>
      </c>
      <c r="F41" s="82">
        <f t="shared" si="0"/>
        <v>721700</v>
      </c>
    </row>
    <row r="42" spans="1:6" ht="60" customHeight="1" x14ac:dyDescent="0.2">
      <c r="A42" s="36" t="s">
        <v>178</v>
      </c>
      <c r="B42" s="78" t="s">
        <v>132</v>
      </c>
      <c r="C42" s="72" t="s">
        <v>599</v>
      </c>
      <c r="D42" s="81">
        <f>D43</f>
        <v>2904799.23</v>
      </c>
      <c r="E42" s="81">
        <f t="shared" ref="E42" si="7">E43</f>
        <v>1505060.9000000001</v>
      </c>
      <c r="F42" s="81">
        <f t="shared" si="0"/>
        <v>1399738.3299999998</v>
      </c>
    </row>
    <row r="43" spans="1:6" ht="72" customHeight="1" x14ac:dyDescent="0.2">
      <c r="A43" s="33" t="s">
        <v>136</v>
      </c>
      <c r="B43" s="80" t="s">
        <v>132</v>
      </c>
      <c r="C43" s="71" t="s">
        <v>600</v>
      </c>
      <c r="D43" s="82">
        <f>D44</f>
        <v>2904799.23</v>
      </c>
      <c r="E43" s="82">
        <f>E44</f>
        <v>1505060.9000000001</v>
      </c>
      <c r="F43" s="82">
        <f t="shared" si="0"/>
        <v>1399738.3299999998</v>
      </c>
    </row>
    <row r="44" spans="1:6" ht="36.6" customHeight="1" x14ac:dyDescent="0.2">
      <c r="A44" s="33" t="s">
        <v>146</v>
      </c>
      <c r="B44" s="80" t="s">
        <v>132</v>
      </c>
      <c r="C44" s="71" t="s">
        <v>601</v>
      </c>
      <c r="D44" s="82">
        <f>D45+D46+D47</f>
        <v>2904799.23</v>
      </c>
      <c r="E44" s="82">
        <f>E45+E47+E46</f>
        <v>1505060.9000000001</v>
      </c>
      <c r="F44" s="82">
        <f t="shared" si="0"/>
        <v>1399738.3299999998</v>
      </c>
    </row>
    <row r="45" spans="1:6" ht="29.45" customHeight="1" x14ac:dyDescent="0.2">
      <c r="A45" s="33" t="s">
        <v>148</v>
      </c>
      <c r="B45" s="80" t="s">
        <v>132</v>
      </c>
      <c r="C45" s="71" t="s">
        <v>603</v>
      </c>
      <c r="D45" s="124">
        <v>2547548.85</v>
      </c>
      <c r="E45" s="124">
        <v>1177874.06</v>
      </c>
      <c r="F45" s="82">
        <f t="shared" si="0"/>
        <v>1369674.79</v>
      </c>
    </row>
    <row r="46" spans="1:6" ht="40.15" customHeight="1" x14ac:dyDescent="0.2">
      <c r="A46" s="33" t="s">
        <v>150</v>
      </c>
      <c r="B46" s="80" t="s">
        <v>132</v>
      </c>
      <c r="C46" s="71" t="s">
        <v>602</v>
      </c>
      <c r="D46" s="82">
        <v>18000</v>
      </c>
      <c r="E46" s="82">
        <v>18000</v>
      </c>
      <c r="F46" s="82">
        <f t="shared" si="0"/>
        <v>0</v>
      </c>
    </row>
    <row r="47" spans="1:6" ht="53.25" customHeight="1" x14ac:dyDescent="0.2">
      <c r="A47" s="33" t="s">
        <v>152</v>
      </c>
      <c r="B47" s="80" t="s">
        <v>132</v>
      </c>
      <c r="C47" s="71" t="s">
        <v>604</v>
      </c>
      <c r="D47" s="82">
        <v>339250.38</v>
      </c>
      <c r="E47" s="82">
        <v>309186.84000000003</v>
      </c>
      <c r="F47" s="82">
        <f t="shared" si="0"/>
        <v>30063.539999999979</v>
      </c>
    </row>
    <row r="48" spans="1:6" ht="54.75" customHeight="1" x14ac:dyDescent="0.2">
      <c r="A48" s="33" t="s">
        <v>178</v>
      </c>
      <c r="B48" s="80" t="s">
        <v>132</v>
      </c>
      <c r="C48" s="72" t="s">
        <v>607</v>
      </c>
      <c r="D48" s="81">
        <f>D50+D52</f>
        <v>50000</v>
      </c>
      <c r="E48" s="81">
        <v>0</v>
      </c>
      <c r="F48" s="81">
        <f t="shared" si="0"/>
        <v>50000</v>
      </c>
    </row>
    <row r="49" spans="1:6" ht="72.75" customHeight="1" x14ac:dyDescent="0.2">
      <c r="A49" s="33" t="s">
        <v>136</v>
      </c>
      <c r="B49" s="80" t="s">
        <v>132</v>
      </c>
      <c r="C49" s="71" t="s">
        <v>621</v>
      </c>
      <c r="D49" s="82">
        <f>D50</f>
        <v>5000</v>
      </c>
      <c r="E49" s="82">
        <v>0</v>
      </c>
      <c r="F49" s="82">
        <f t="shared" si="0"/>
        <v>5000</v>
      </c>
    </row>
    <row r="50" spans="1:6" ht="35.450000000000003" customHeight="1" x14ac:dyDescent="0.2">
      <c r="A50" s="33" t="s">
        <v>146</v>
      </c>
      <c r="B50" s="80" t="s">
        <v>132</v>
      </c>
      <c r="C50" s="71" t="s">
        <v>605</v>
      </c>
      <c r="D50" s="82">
        <f>D51</f>
        <v>5000</v>
      </c>
      <c r="E50" s="82">
        <v>0</v>
      </c>
      <c r="F50" s="82">
        <f t="shared" si="0"/>
        <v>5000</v>
      </c>
    </row>
    <row r="51" spans="1:6" ht="43.15" customHeight="1" x14ac:dyDescent="0.2">
      <c r="A51" s="33" t="s">
        <v>150</v>
      </c>
      <c r="B51" s="80" t="s">
        <v>132</v>
      </c>
      <c r="C51" s="71" t="s">
        <v>606</v>
      </c>
      <c r="D51" s="82">
        <v>5000</v>
      </c>
      <c r="E51" s="82">
        <v>0</v>
      </c>
      <c r="F51" s="82">
        <f t="shared" si="0"/>
        <v>5000</v>
      </c>
    </row>
    <row r="52" spans="1:6" ht="39.75" customHeight="1" x14ac:dyDescent="0.2">
      <c r="A52" s="33" t="s">
        <v>154</v>
      </c>
      <c r="B52" s="80" t="s">
        <v>132</v>
      </c>
      <c r="C52" s="71" t="s">
        <v>179</v>
      </c>
      <c r="D52" s="82">
        <v>45000</v>
      </c>
      <c r="E52" s="82">
        <v>0</v>
      </c>
      <c r="F52" s="82">
        <f t="shared" si="0"/>
        <v>45000</v>
      </c>
    </row>
    <row r="53" spans="1:6" ht="40.15" customHeight="1" x14ac:dyDescent="0.2">
      <c r="A53" s="33" t="s">
        <v>156</v>
      </c>
      <c r="B53" s="80" t="s">
        <v>132</v>
      </c>
      <c r="C53" s="71" t="s">
        <v>180</v>
      </c>
      <c r="D53" s="82">
        <v>45000</v>
      </c>
      <c r="E53" s="82">
        <v>0</v>
      </c>
      <c r="F53" s="82">
        <f t="shared" si="0"/>
        <v>45000</v>
      </c>
    </row>
    <row r="54" spans="1:6" ht="21.6" customHeight="1" x14ac:dyDescent="0.2">
      <c r="A54" s="33" t="s">
        <v>160</v>
      </c>
      <c r="B54" s="80" t="s">
        <v>132</v>
      </c>
      <c r="C54" s="71" t="s">
        <v>181</v>
      </c>
      <c r="D54" s="82">
        <v>45000</v>
      </c>
      <c r="E54" s="82">
        <v>0</v>
      </c>
      <c r="F54" s="82">
        <f t="shared" si="0"/>
        <v>45000</v>
      </c>
    </row>
    <row r="55" spans="1:6" ht="70.900000000000006" customHeight="1" x14ac:dyDescent="0.2">
      <c r="A55" s="36" t="s">
        <v>182</v>
      </c>
      <c r="B55" s="78" t="s">
        <v>132</v>
      </c>
      <c r="C55" s="72" t="s">
        <v>183</v>
      </c>
      <c r="D55" s="81">
        <f>D56+D61+D66</f>
        <v>63316469.269999996</v>
      </c>
      <c r="E55" s="81">
        <f>E56+E61+E66</f>
        <v>25347230.66</v>
      </c>
      <c r="F55" s="81">
        <f t="shared" si="0"/>
        <v>37969238.609999999</v>
      </c>
    </row>
    <row r="56" spans="1:6" ht="75" customHeight="1" x14ac:dyDescent="0.2">
      <c r="A56" s="33" t="s">
        <v>136</v>
      </c>
      <c r="B56" s="80" t="s">
        <v>132</v>
      </c>
      <c r="C56" s="71" t="s">
        <v>184</v>
      </c>
      <c r="D56" s="82">
        <f>D57</f>
        <v>54063304.019999996</v>
      </c>
      <c r="E56" s="82">
        <f t="shared" ref="E56" si="8">E57</f>
        <v>23369235.43</v>
      </c>
      <c r="F56" s="82">
        <f t="shared" si="0"/>
        <v>30694068.589999996</v>
      </c>
    </row>
    <row r="57" spans="1:6" ht="34.9" customHeight="1" x14ac:dyDescent="0.2">
      <c r="A57" s="33" t="s">
        <v>146</v>
      </c>
      <c r="B57" s="80" t="s">
        <v>132</v>
      </c>
      <c r="C57" s="71" t="s">
        <v>185</v>
      </c>
      <c r="D57" s="82">
        <f>D58+D59+D60</f>
        <v>54063304.019999996</v>
      </c>
      <c r="E57" s="82">
        <f t="shared" ref="E57" si="9">E58+E59+E60</f>
        <v>23369235.43</v>
      </c>
      <c r="F57" s="82">
        <f t="shared" si="0"/>
        <v>30694068.589999996</v>
      </c>
    </row>
    <row r="58" spans="1:6" ht="27.6" customHeight="1" x14ac:dyDescent="0.2">
      <c r="A58" s="33" t="s">
        <v>148</v>
      </c>
      <c r="B58" s="80" t="s">
        <v>132</v>
      </c>
      <c r="C58" s="71" t="s">
        <v>186</v>
      </c>
      <c r="D58" s="124">
        <v>44982399.960000001</v>
      </c>
      <c r="E58" s="124">
        <v>18301383.23</v>
      </c>
      <c r="F58" s="82">
        <f t="shared" si="0"/>
        <v>26681016.73</v>
      </c>
    </row>
    <row r="59" spans="1:6" ht="45" customHeight="1" x14ac:dyDescent="0.2">
      <c r="A59" s="33" t="s">
        <v>150</v>
      </c>
      <c r="B59" s="80" t="s">
        <v>132</v>
      </c>
      <c r="C59" s="71" t="s">
        <v>187</v>
      </c>
      <c r="D59" s="82">
        <v>271242.8</v>
      </c>
      <c r="E59" s="124">
        <v>49152.05</v>
      </c>
      <c r="F59" s="82">
        <f t="shared" si="0"/>
        <v>222090.75</v>
      </c>
    </row>
    <row r="60" spans="1:6" ht="49.15" customHeight="1" x14ac:dyDescent="0.2">
      <c r="A60" s="33" t="s">
        <v>152</v>
      </c>
      <c r="B60" s="80" t="s">
        <v>132</v>
      </c>
      <c r="C60" s="71" t="s">
        <v>188</v>
      </c>
      <c r="D60" s="124">
        <v>8809661.2599999998</v>
      </c>
      <c r="E60" s="124">
        <v>5018700.1500000004</v>
      </c>
      <c r="F60" s="82">
        <f t="shared" si="0"/>
        <v>3790961.1099999994</v>
      </c>
    </row>
    <row r="61" spans="1:6" ht="42" customHeight="1" x14ac:dyDescent="0.2">
      <c r="A61" s="33" t="s">
        <v>154</v>
      </c>
      <c r="B61" s="80" t="s">
        <v>132</v>
      </c>
      <c r="C61" s="71" t="s">
        <v>189</v>
      </c>
      <c r="D61" s="82">
        <f>D62</f>
        <v>8795265.25</v>
      </c>
      <c r="E61" s="82">
        <f t="shared" ref="E61" si="10">E62</f>
        <v>1685117.7</v>
      </c>
      <c r="F61" s="82">
        <f t="shared" si="0"/>
        <v>7110147.5499999998</v>
      </c>
    </row>
    <row r="62" spans="1:6" ht="39" customHeight="1" x14ac:dyDescent="0.2">
      <c r="A62" s="33" t="s">
        <v>156</v>
      </c>
      <c r="B62" s="80" t="s">
        <v>132</v>
      </c>
      <c r="C62" s="71" t="s">
        <v>190</v>
      </c>
      <c r="D62" s="82">
        <f>D63+D64+D65</f>
        <v>8795265.25</v>
      </c>
      <c r="E62" s="82">
        <f>E63+E64+E65</f>
        <v>1685117.7</v>
      </c>
      <c r="F62" s="82">
        <f t="shared" si="0"/>
        <v>7110147.5499999998</v>
      </c>
    </row>
    <row r="63" spans="1:6" ht="38.25" customHeight="1" x14ac:dyDescent="0.2">
      <c r="A63" s="33" t="s">
        <v>158</v>
      </c>
      <c r="B63" s="80" t="s">
        <v>132</v>
      </c>
      <c r="C63" s="71" t="s">
        <v>191</v>
      </c>
      <c r="D63" s="82">
        <v>2411345.39</v>
      </c>
      <c r="E63" s="124">
        <v>340087.11</v>
      </c>
      <c r="F63" s="82">
        <f t="shared" si="0"/>
        <v>2071258.2800000003</v>
      </c>
    </row>
    <row r="64" spans="1:6" ht="24" customHeight="1" x14ac:dyDescent="0.2">
      <c r="A64" s="33" t="s">
        <v>160</v>
      </c>
      <c r="B64" s="80" t="s">
        <v>132</v>
      </c>
      <c r="C64" s="71" t="s">
        <v>192</v>
      </c>
      <c r="D64" s="124">
        <v>3751808.95</v>
      </c>
      <c r="E64" s="124">
        <v>256588.84</v>
      </c>
      <c r="F64" s="82">
        <f t="shared" si="0"/>
        <v>3495220.1100000003</v>
      </c>
    </row>
    <row r="65" spans="1:6" ht="24" customHeight="1" x14ac:dyDescent="0.2">
      <c r="A65" s="33" t="s">
        <v>742</v>
      </c>
      <c r="B65" s="80" t="s">
        <v>132</v>
      </c>
      <c r="C65" s="71" t="s">
        <v>738</v>
      </c>
      <c r="D65" s="124">
        <v>2632110.91</v>
      </c>
      <c r="E65" s="82">
        <v>1088441.75</v>
      </c>
      <c r="F65" s="82">
        <f t="shared" si="0"/>
        <v>1543669.1600000001</v>
      </c>
    </row>
    <row r="66" spans="1:6" ht="24" customHeight="1" x14ac:dyDescent="0.2">
      <c r="A66" s="33" t="s">
        <v>162</v>
      </c>
      <c r="B66" s="80" t="s">
        <v>132</v>
      </c>
      <c r="C66" s="71" t="s">
        <v>193</v>
      </c>
      <c r="D66" s="82">
        <f>D67+D69</f>
        <v>457900</v>
      </c>
      <c r="E66" s="82">
        <f t="shared" ref="E66" si="11">E67+E69</f>
        <v>292877.52999999997</v>
      </c>
      <c r="F66" s="82">
        <f t="shared" si="0"/>
        <v>165022.47000000003</v>
      </c>
    </row>
    <row r="67" spans="1:6" ht="19.899999999999999" customHeight="1" x14ac:dyDescent="0.2">
      <c r="A67" s="33" t="s">
        <v>164</v>
      </c>
      <c r="B67" s="80" t="s">
        <v>132</v>
      </c>
      <c r="C67" s="71" t="s">
        <v>194</v>
      </c>
      <c r="D67" s="82">
        <f>D68</f>
        <v>100000</v>
      </c>
      <c r="E67" s="82">
        <f t="shared" ref="E67" si="12">E68</f>
        <v>58613.599999999999</v>
      </c>
      <c r="F67" s="82">
        <f t="shared" si="0"/>
        <v>41386.400000000001</v>
      </c>
    </row>
    <row r="68" spans="1:6" ht="36.6" customHeight="1" x14ac:dyDescent="0.2">
      <c r="A68" s="33" t="s">
        <v>166</v>
      </c>
      <c r="B68" s="80" t="s">
        <v>132</v>
      </c>
      <c r="C68" s="71" t="s">
        <v>195</v>
      </c>
      <c r="D68" s="124">
        <v>100000</v>
      </c>
      <c r="E68" s="124">
        <v>58613.599999999999</v>
      </c>
      <c r="F68" s="82">
        <f t="shared" si="0"/>
        <v>41386.400000000001</v>
      </c>
    </row>
    <row r="69" spans="1:6" ht="25.15" customHeight="1" x14ac:dyDescent="0.2">
      <c r="A69" s="33" t="s">
        <v>168</v>
      </c>
      <c r="B69" s="80" t="s">
        <v>132</v>
      </c>
      <c r="C69" s="71" t="s">
        <v>196</v>
      </c>
      <c r="D69" s="82">
        <f>D70+D71+D72</f>
        <v>357900</v>
      </c>
      <c r="E69" s="82">
        <f>E70+E71+E72</f>
        <v>234263.93</v>
      </c>
      <c r="F69" s="82">
        <f t="shared" si="0"/>
        <v>123636.07</v>
      </c>
    </row>
    <row r="70" spans="1:6" ht="30.6" customHeight="1" x14ac:dyDescent="0.2">
      <c r="A70" s="33" t="s">
        <v>170</v>
      </c>
      <c r="B70" s="80" t="s">
        <v>132</v>
      </c>
      <c r="C70" s="71" t="s">
        <v>197</v>
      </c>
      <c r="D70" s="82">
        <v>3900</v>
      </c>
      <c r="E70" s="82">
        <v>2000</v>
      </c>
      <c r="F70" s="82">
        <f t="shared" si="0"/>
        <v>1900</v>
      </c>
    </row>
    <row r="71" spans="1:6" ht="24" customHeight="1" x14ac:dyDescent="0.2">
      <c r="A71" s="33" t="s">
        <v>172</v>
      </c>
      <c r="B71" s="80" t="s">
        <v>132</v>
      </c>
      <c r="C71" s="71" t="s">
        <v>198</v>
      </c>
      <c r="D71" s="82">
        <v>86000</v>
      </c>
      <c r="E71" s="82">
        <v>10664</v>
      </c>
      <c r="F71" s="82">
        <f t="shared" si="0"/>
        <v>75336</v>
      </c>
    </row>
    <row r="72" spans="1:6" ht="24" customHeight="1" x14ac:dyDescent="0.2">
      <c r="A72" s="33" t="s">
        <v>174</v>
      </c>
      <c r="B72" s="80" t="s">
        <v>132</v>
      </c>
      <c r="C72" s="71" t="s">
        <v>199</v>
      </c>
      <c r="D72" s="124">
        <v>268000</v>
      </c>
      <c r="E72" s="124">
        <v>221599.93</v>
      </c>
      <c r="F72" s="82">
        <f t="shared" si="0"/>
        <v>46400.070000000007</v>
      </c>
    </row>
    <row r="73" spans="1:6" ht="49.5" customHeight="1" x14ac:dyDescent="0.2">
      <c r="A73" s="36" t="s">
        <v>200</v>
      </c>
      <c r="B73" s="78" t="s">
        <v>132</v>
      </c>
      <c r="C73" s="72" t="s">
        <v>201</v>
      </c>
      <c r="D73" s="81">
        <f>D74+D79+D86+D83</f>
        <v>10730255.52</v>
      </c>
      <c r="E73" s="81">
        <f>E74+E79+E86+E83</f>
        <v>5708022.6500000004</v>
      </c>
      <c r="F73" s="81">
        <f t="shared" si="0"/>
        <v>5022232.8699999992</v>
      </c>
    </row>
    <row r="74" spans="1:6" ht="75" customHeight="1" x14ac:dyDescent="0.2">
      <c r="A74" s="33" t="s">
        <v>136</v>
      </c>
      <c r="B74" s="80" t="s">
        <v>132</v>
      </c>
      <c r="C74" s="71" t="s">
        <v>202</v>
      </c>
      <c r="D74" s="82">
        <f>D75</f>
        <v>10000519.84</v>
      </c>
      <c r="E74" s="82">
        <f t="shared" ref="E74" si="13">E75</f>
        <v>5336434.6100000003</v>
      </c>
      <c r="F74" s="82">
        <f t="shared" si="0"/>
        <v>4664085.2299999995</v>
      </c>
    </row>
    <row r="75" spans="1:6" ht="31.9" customHeight="1" x14ac:dyDescent="0.2">
      <c r="A75" s="33" t="s">
        <v>146</v>
      </c>
      <c r="B75" s="80" t="s">
        <v>132</v>
      </c>
      <c r="C75" s="71" t="s">
        <v>203</v>
      </c>
      <c r="D75" s="82">
        <f>D76+D77+D78</f>
        <v>10000519.84</v>
      </c>
      <c r="E75" s="82">
        <f t="shared" ref="E75" si="14">E76+E77+E78</f>
        <v>5336434.6100000003</v>
      </c>
      <c r="F75" s="82">
        <f t="shared" si="0"/>
        <v>4664085.2299999995</v>
      </c>
    </row>
    <row r="76" spans="1:6" ht="25.9" customHeight="1" x14ac:dyDescent="0.2">
      <c r="A76" s="33" t="s">
        <v>148</v>
      </c>
      <c r="B76" s="80" t="s">
        <v>132</v>
      </c>
      <c r="C76" s="71" t="s">
        <v>204</v>
      </c>
      <c r="D76" s="124">
        <v>8269019.0499999998</v>
      </c>
      <c r="E76" s="125">
        <v>3927786.84</v>
      </c>
      <c r="F76" s="82">
        <f t="shared" si="0"/>
        <v>4341232.21</v>
      </c>
    </row>
    <row r="77" spans="1:6" ht="46.15" customHeight="1" x14ac:dyDescent="0.2">
      <c r="A77" s="33" t="s">
        <v>150</v>
      </c>
      <c r="B77" s="80" t="s">
        <v>132</v>
      </c>
      <c r="C77" s="71" t="s">
        <v>205</v>
      </c>
      <c r="D77" s="82">
        <v>110127.7</v>
      </c>
      <c r="E77" s="82">
        <v>80937.7</v>
      </c>
      <c r="F77" s="82">
        <f t="shared" si="0"/>
        <v>29190</v>
      </c>
    </row>
    <row r="78" spans="1:6" ht="50.45" customHeight="1" x14ac:dyDescent="0.2">
      <c r="A78" s="33" t="s">
        <v>152</v>
      </c>
      <c r="B78" s="80" t="s">
        <v>132</v>
      </c>
      <c r="C78" s="71" t="s">
        <v>206</v>
      </c>
      <c r="D78" s="82">
        <v>1621373.09</v>
      </c>
      <c r="E78" s="124">
        <v>1327710.07</v>
      </c>
      <c r="F78" s="82">
        <f t="shared" si="0"/>
        <v>293663.02</v>
      </c>
    </row>
    <row r="79" spans="1:6" ht="36.6" customHeight="1" x14ac:dyDescent="0.2">
      <c r="A79" s="33" t="s">
        <v>154</v>
      </c>
      <c r="B79" s="80" t="s">
        <v>132</v>
      </c>
      <c r="C79" s="71" t="s">
        <v>207</v>
      </c>
      <c r="D79" s="82">
        <f>D80</f>
        <v>261116.18</v>
      </c>
      <c r="E79" s="82">
        <f>E80</f>
        <v>56916.71</v>
      </c>
      <c r="F79" s="82">
        <f t="shared" si="0"/>
        <v>204199.47</v>
      </c>
    </row>
    <row r="80" spans="1:6" ht="37.9" customHeight="1" x14ac:dyDescent="0.2">
      <c r="A80" s="33" t="s">
        <v>156</v>
      </c>
      <c r="B80" s="80" t="s">
        <v>132</v>
      </c>
      <c r="C80" s="71" t="s">
        <v>208</v>
      </c>
      <c r="D80" s="82">
        <f>D81+D82</f>
        <v>261116.18</v>
      </c>
      <c r="E80" s="82">
        <f>E81+E82</f>
        <v>56916.71</v>
      </c>
      <c r="F80" s="82">
        <f t="shared" si="0"/>
        <v>204199.47</v>
      </c>
    </row>
    <row r="81" spans="1:6" ht="36" customHeight="1" x14ac:dyDescent="0.2">
      <c r="A81" s="33" t="s">
        <v>158</v>
      </c>
      <c r="B81" s="80" t="s">
        <v>132</v>
      </c>
      <c r="C81" s="71" t="s">
        <v>209</v>
      </c>
      <c r="D81" s="82">
        <v>184658</v>
      </c>
      <c r="E81" s="82">
        <v>43476.58</v>
      </c>
      <c r="F81" s="82">
        <f t="shared" si="0"/>
        <v>141181.41999999998</v>
      </c>
    </row>
    <row r="82" spans="1:6" x14ac:dyDescent="0.2">
      <c r="A82" s="33" t="s">
        <v>160</v>
      </c>
      <c r="B82" s="80" t="s">
        <v>132</v>
      </c>
      <c r="C82" s="71" t="s">
        <v>210</v>
      </c>
      <c r="D82" s="82">
        <v>76458.179999999993</v>
      </c>
      <c r="E82" s="82">
        <v>13440.13</v>
      </c>
      <c r="F82" s="82">
        <f t="shared" si="0"/>
        <v>63018.049999999996</v>
      </c>
    </row>
    <row r="83" spans="1:6" ht="36.6" customHeight="1" x14ac:dyDescent="0.2">
      <c r="A83" s="75" t="s">
        <v>436</v>
      </c>
      <c r="B83" s="80" t="s">
        <v>132</v>
      </c>
      <c r="C83" s="71" t="s">
        <v>763</v>
      </c>
      <c r="D83" s="82">
        <f>D85</f>
        <v>462544.5</v>
      </c>
      <c r="E83" s="82">
        <f>E85</f>
        <v>314668.40000000002</v>
      </c>
      <c r="F83" s="82">
        <f t="shared" si="0"/>
        <v>147876.09999999998</v>
      </c>
    </row>
    <row r="84" spans="1:6" ht="33.75" x14ac:dyDescent="0.2">
      <c r="A84" s="75" t="s">
        <v>442</v>
      </c>
      <c r="B84" s="80" t="s">
        <v>132</v>
      </c>
      <c r="C84" s="71" t="s">
        <v>764</v>
      </c>
      <c r="D84" s="82">
        <f>D85</f>
        <v>462544.5</v>
      </c>
      <c r="E84" s="82">
        <f>E85</f>
        <v>314668.40000000002</v>
      </c>
      <c r="F84" s="82">
        <f t="shared" si="0"/>
        <v>147876.09999999998</v>
      </c>
    </row>
    <row r="85" spans="1:6" ht="33.75" x14ac:dyDescent="0.2">
      <c r="A85" s="75" t="s">
        <v>444</v>
      </c>
      <c r="B85" s="80" t="s">
        <v>132</v>
      </c>
      <c r="C85" s="71" t="s">
        <v>762</v>
      </c>
      <c r="D85" s="126">
        <v>462544.5</v>
      </c>
      <c r="E85" s="126">
        <v>314668.40000000002</v>
      </c>
      <c r="F85" s="82">
        <f t="shared" si="0"/>
        <v>147876.09999999998</v>
      </c>
    </row>
    <row r="86" spans="1:6" ht="20.45" customHeight="1" x14ac:dyDescent="0.2">
      <c r="A86" s="33" t="s">
        <v>162</v>
      </c>
      <c r="B86" s="80" t="s">
        <v>132</v>
      </c>
      <c r="C86" s="71" t="s">
        <v>211</v>
      </c>
      <c r="D86" s="82">
        <f>D87</f>
        <v>6075</v>
      </c>
      <c r="E86" s="82">
        <f>E87</f>
        <v>2.93</v>
      </c>
      <c r="F86" s="82">
        <f t="shared" si="0"/>
        <v>6072.07</v>
      </c>
    </row>
    <row r="87" spans="1:6" x14ac:dyDescent="0.2">
      <c r="A87" s="33" t="s">
        <v>168</v>
      </c>
      <c r="B87" s="80" t="s">
        <v>132</v>
      </c>
      <c r="C87" s="71" t="s">
        <v>212</v>
      </c>
      <c r="D87" s="82">
        <f>D88+D89+D90</f>
        <v>6075</v>
      </c>
      <c r="E87" s="82">
        <f t="shared" ref="E87" si="15">E88+E89+E90</f>
        <v>2.93</v>
      </c>
      <c r="F87" s="82">
        <f t="shared" ref="F87:F160" si="16">D87-E87</f>
        <v>6072.07</v>
      </c>
    </row>
    <row r="88" spans="1:6" ht="27" customHeight="1" x14ac:dyDescent="0.2">
      <c r="A88" s="33" t="s">
        <v>170</v>
      </c>
      <c r="B88" s="80" t="s">
        <v>132</v>
      </c>
      <c r="C88" s="71" t="s">
        <v>213</v>
      </c>
      <c r="D88" s="82">
        <v>75</v>
      </c>
      <c r="E88" s="82">
        <v>0</v>
      </c>
      <c r="F88" s="82">
        <f t="shared" si="16"/>
        <v>75</v>
      </c>
    </row>
    <row r="89" spans="1:6" x14ac:dyDescent="0.2">
      <c r="A89" s="33" t="s">
        <v>172</v>
      </c>
      <c r="B89" s="80" t="s">
        <v>132</v>
      </c>
      <c r="C89" s="71" t="s">
        <v>214</v>
      </c>
      <c r="D89" s="82">
        <v>1000</v>
      </c>
      <c r="E89" s="82">
        <v>0</v>
      </c>
      <c r="F89" s="82">
        <f t="shared" si="16"/>
        <v>1000</v>
      </c>
    </row>
    <row r="90" spans="1:6" x14ac:dyDescent="0.2">
      <c r="A90" s="33" t="s">
        <v>174</v>
      </c>
      <c r="B90" s="80" t="s">
        <v>132</v>
      </c>
      <c r="C90" s="71" t="s">
        <v>622</v>
      </c>
      <c r="D90" s="82">
        <v>5000</v>
      </c>
      <c r="E90" s="82">
        <v>2.93</v>
      </c>
      <c r="F90" s="82">
        <f t="shared" si="16"/>
        <v>4997.07</v>
      </c>
    </row>
    <row r="91" spans="1:6" ht="28.9" customHeight="1" x14ac:dyDescent="0.2">
      <c r="A91" s="33" t="s">
        <v>624</v>
      </c>
      <c r="B91" s="78" t="s">
        <v>132</v>
      </c>
      <c r="C91" s="72" t="s">
        <v>623</v>
      </c>
      <c r="D91" s="81">
        <v>0</v>
      </c>
      <c r="E91" s="81">
        <v>0</v>
      </c>
      <c r="F91" s="81">
        <f t="shared" si="16"/>
        <v>0</v>
      </c>
    </row>
    <row r="92" spans="1:6" ht="39" customHeight="1" x14ac:dyDescent="0.2">
      <c r="A92" s="33" t="s">
        <v>154</v>
      </c>
      <c r="B92" s="80" t="s">
        <v>132</v>
      </c>
      <c r="C92" s="71" t="s">
        <v>625</v>
      </c>
      <c r="D92" s="82">
        <v>0</v>
      </c>
      <c r="E92" s="82">
        <v>0</v>
      </c>
      <c r="F92" s="82">
        <f t="shared" si="16"/>
        <v>0</v>
      </c>
    </row>
    <row r="93" spans="1:6" ht="42.6" customHeight="1" x14ac:dyDescent="0.2">
      <c r="A93" s="33" t="s">
        <v>156</v>
      </c>
      <c r="B93" s="80" t="s">
        <v>132</v>
      </c>
      <c r="C93" s="71" t="s">
        <v>626</v>
      </c>
      <c r="D93" s="82">
        <v>0</v>
      </c>
      <c r="E93" s="82">
        <v>0</v>
      </c>
      <c r="F93" s="82">
        <f t="shared" si="16"/>
        <v>0</v>
      </c>
    </row>
    <row r="94" spans="1:6" ht="18" customHeight="1" x14ac:dyDescent="0.2">
      <c r="A94" s="33" t="s">
        <v>160</v>
      </c>
      <c r="B94" s="80" t="s">
        <v>132</v>
      </c>
      <c r="C94" s="71" t="s">
        <v>627</v>
      </c>
      <c r="D94" s="82">
        <v>0</v>
      </c>
      <c r="E94" s="82">
        <v>0</v>
      </c>
      <c r="F94" s="82">
        <f t="shared" si="16"/>
        <v>0</v>
      </c>
    </row>
    <row r="95" spans="1:6" ht="21" customHeight="1" x14ac:dyDescent="0.2">
      <c r="A95" s="36" t="s">
        <v>215</v>
      </c>
      <c r="B95" s="78" t="s">
        <v>132</v>
      </c>
      <c r="C95" s="72" t="s">
        <v>216</v>
      </c>
      <c r="D95" s="81">
        <f>D96</f>
        <v>721700</v>
      </c>
      <c r="E95" s="81">
        <v>0</v>
      </c>
      <c r="F95" s="81">
        <f t="shared" si="16"/>
        <v>721700</v>
      </c>
    </row>
    <row r="96" spans="1:6" ht="18" customHeight="1" x14ac:dyDescent="0.2">
      <c r="A96" s="33" t="s">
        <v>162</v>
      </c>
      <c r="B96" s="80" t="s">
        <v>132</v>
      </c>
      <c r="C96" s="71" t="s">
        <v>217</v>
      </c>
      <c r="D96" s="82">
        <f>D97</f>
        <v>721700</v>
      </c>
      <c r="E96" s="82">
        <v>0</v>
      </c>
      <c r="F96" s="82">
        <f t="shared" si="16"/>
        <v>721700</v>
      </c>
    </row>
    <row r="97" spans="1:10" ht="24.6" customHeight="1" x14ac:dyDescent="0.2">
      <c r="A97" s="33" t="s">
        <v>176</v>
      </c>
      <c r="B97" s="80" t="s">
        <v>132</v>
      </c>
      <c r="C97" s="71" t="s">
        <v>218</v>
      </c>
      <c r="D97" s="124">
        <v>721700</v>
      </c>
      <c r="E97" s="82">
        <v>0</v>
      </c>
      <c r="F97" s="82">
        <f t="shared" si="16"/>
        <v>721700</v>
      </c>
    </row>
    <row r="98" spans="1:10" ht="27.6" customHeight="1" x14ac:dyDescent="0.2">
      <c r="A98" s="36" t="s">
        <v>219</v>
      </c>
      <c r="B98" s="78" t="s">
        <v>132</v>
      </c>
      <c r="C98" s="72" t="s">
        <v>220</v>
      </c>
      <c r="D98" s="81">
        <f>D99+D104+D108+D110</f>
        <v>21955518.27</v>
      </c>
      <c r="E98" s="81">
        <f>E99+E104+E108+E110</f>
        <v>9554948.3900000006</v>
      </c>
      <c r="F98" s="81">
        <f t="shared" si="16"/>
        <v>12400569.879999999</v>
      </c>
    </row>
    <row r="99" spans="1:10" ht="74.25" customHeight="1" x14ac:dyDescent="0.2">
      <c r="A99" s="33" t="s">
        <v>136</v>
      </c>
      <c r="B99" s="80" t="s">
        <v>132</v>
      </c>
      <c r="C99" s="71" t="s">
        <v>608</v>
      </c>
      <c r="D99" s="82">
        <f>D100</f>
        <v>15013021.6</v>
      </c>
      <c r="E99" s="82">
        <f t="shared" ref="E99" si="17">E100</f>
        <v>7602996.9500000002</v>
      </c>
      <c r="F99" s="82">
        <f t="shared" si="16"/>
        <v>7410024.6499999994</v>
      </c>
    </row>
    <row r="100" spans="1:10" ht="34.15" customHeight="1" x14ac:dyDescent="0.2">
      <c r="A100" s="33" t="s">
        <v>138</v>
      </c>
      <c r="B100" s="80" t="s">
        <v>132</v>
      </c>
      <c r="C100" s="71" t="s">
        <v>609</v>
      </c>
      <c r="D100" s="82">
        <f>D101+D102+D103</f>
        <v>15013021.6</v>
      </c>
      <c r="E100" s="82">
        <f>E101+E102+E103</f>
        <v>7602996.9500000002</v>
      </c>
      <c r="F100" s="82">
        <f t="shared" si="16"/>
        <v>7410024.6499999994</v>
      </c>
      <c r="J100" s="24" t="s">
        <v>681</v>
      </c>
    </row>
    <row r="101" spans="1:10" ht="17.45" customHeight="1" x14ac:dyDescent="0.2">
      <c r="A101" s="33" t="s">
        <v>140</v>
      </c>
      <c r="B101" s="80" t="s">
        <v>132</v>
      </c>
      <c r="C101" s="71" t="s">
        <v>610</v>
      </c>
      <c r="D101" s="124">
        <v>12419274.41</v>
      </c>
      <c r="E101" s="124">
        <v>5526142.9100000001</v>
      </c>
      <c r="F101" s="82">
        <f t="shared" si="16"/>
        <v>6893131.5</v>
      </c>
    </row>
    <row r="102" spans="1:10" ht="33" customHeight="1" x14ac:dyDescent="0.2">
      <c r="A102" s="33" t="s">
        <v>142</v>
      </c>
      <c r="B102" s="80" t="s">
        <v>132</v>
      </c>
      <c r="C102" s="71" t="s">
        <v>611</v>
      </c>
      <c r="D102" s="82">
        <v>296284.84999999998</v>
      </c>
      <c r="E102" s="82">
        <v>204275.46</v>
      </c>
      <c r="F102" s="82">
        <f t="shared" si="16"/>
        <v>92009.389999999985</v>
      </c>
    </row>
    <row r="103" spans="1:10" ht="52.9" customHeight="1" x14ac:dyDescent="0.2">
      <c r="A103" s="33" t="s">
        <v>144</v>
      </c>
      <c r="B103" s="80" t="s">
        <v>132</v>
      </c>
      <c r="C103" s="71" t="s">
        <v>612</v>
      </c>
      <c r="D103" s="82">
        <v>2297462.34</v>
      </c>
      <c r="E103" s="82">
        <v>1872578.58</v>
      </c>
      <c r="F103" s="82">
        <f t="shared" si="16"/>
        <v>424883.75999999978</v>
      </c>
    </row>
    <row r="104" spans="1:10" ht="35.450000000000003" customHeight="1" x14ac:dyDescent="0.2">
      <c r="A104" s="33" t="s">
        <v>154</v>
      </c>
      <c r="B104" s="80" t="s">
        <v>132</v>
      </c>
      <c r="C104" s="71" t="s">
        <v>221</v>
      </c>
      <c r="D104" s="82">
        <f>D105</f>
        <v>6836372.9199999999</v>
      </c>
      <c r="E104" s="82">
        <f>E105</f>
        <v>1891522.7799999998</v>
      </c>
      <c r="F104" s="82">
        <f t="shared" si="16"/>
        <v>4944850.1400000006</v>
      </c>
    </row>
    <row r="105" spans="1:10" ht="38.450000000000003" customHeight="1" x14ac:dyDescent="0.2">
      <c r="A105" s="33" t="s">
        <v>156</v>
      </c>
      <c r="B105" s="80" t="s">
        <v>132</v>
      </c>
      <c r="C105" s="71" t="s">
        <v>222</v>
      </c>
      <c r="D105" s="82">
        <f>D106+D107</f>
        <v>6836372.9199999999</v>
      </c>
      <c r="E105" s="82">
        <f>E106+E107</f>
        <v>1891522.7799999998</v>
      </c>
      <c r="F105" s="82">
        <f t="shared" si="16"/>
        <v>4944850.1400000006</v>
      </c>
    </row>
    <row r="106" spans="1:10" ht="36" customHeight="1" x14ac:dyDescent="0.2">
      <c r="A106" s="33" t="s">
        <v>158</v>
      </c>
      <c r="B106" s="80" t="s">
        <v>132</v>
      </c>
      <c r="C106" s="71" t="s">
        <v>613</v>
      </c>
      <c r="D106" s="82">
        <v>251500</v>
      </c>
      <c r="E106" s="124">
        <v>83982.9</v>
      </c>
      <c r="F106" s="82">
        <f t="shared" si="16"/>
        <v>167517.1</v>
      </c>
    </row>
    <row r="107" spans="1:10" ht="24" customHeight="1" x14ac:dyDescent="0.2">
      <c r="A107" s="33" t="s">
        <v>160</v>
      </c>
      <c r="B107" s="80" t="s">
        <v>132</v>
      </c>
      <c r="C107" s="71" t="s">
        <v>223</v>
      </c>
      <c r="D107" s="124">
        <v>6584872.9199999999</v>
      </c>
      <c r="E107" s="124">
        <v>1807539.88</v>
      </c>
      <c r="F107" s="82">
        <f t="shared" si="16"/>
        <v>4777333.04</v>
      </c>
    </row>
    <row r="108" spans="1:10" ht="36" customHeight="1" x14ac:dyDescent="0.2">
      <c r="A108" s="33" t="s">
        <v>436</v>
      </c>
      <c r="B108" s="80" t="s">
        <v>132</v>
      </c>
      <c r="C108" s="71" t="s">
        <v>615</v>
      </c>
      <c r="D108" s="82">
        <f>D109</f>
        <v>3650</v>
      </c>
      <c r="E108" s="82">
        <f>E109</f>
        <v>3650</v>
      </c>
      <c r="F108" s="82">
        <f t="shared" si="16"/>
        <v>0</v>
      </c>
    </row>
    <row r="109" spans="1:10" x14ac:dyDescent="0.2">
      <c r="A109" s="33" t="s">
        <v>448</v>
      </c>
      <c r="B109" s="80" t="s">
        <v>132</v>
      </c>
      <c r="C109" s="71" t="s">
        <v>614</v>
      </c>
      <c r="D109" s="82">
        <v>3650</v>
      </c>
      <c r="E109" s="82">
        <v>3650</v>
      </c>
      <c r="F109" s="82">
        <f t="shared" si="16"/>
        <v>0</v>
      </c>
    </row>
    <row r="110" spans="1:10" ht="21.6" customHeight="1" x14ac:dyDescent="0.2">
      <c r="A110" s="33" t="s">
        <v>162</v>
      </c>
      <c r="B110" s="80" t="s">
        <v>132</v>
      </c>
      <c r="C110" s="71" t="s">
        <v>616</v>
      </c>
      <c r="D110" s="82">
        <f>D111</f>
        <v>102473.75</v>
      </c>
      <c r="E110" s="82">
        <f>E111</f>
        <v>56778.66</v>
      </c>
      <c r="F110" s="82">
        <f t="shared" si="16"/>
        <v>45695.09</v>
      </c>
    </row>
    <row r="111" spans="1:10" ht="24.6" customHeight="1" x14ac:dyDescent="0.2">
      <c r="A111" s="33" t="s">
        <v>168</v>
      </c>
      <c r="B111" s="80" t="s">
        <v>132</v>
      </c>
      <c r="C111" s="71" t="s">
        <v>617</v>
      </c>
      <c r="D111" s="82">
        <f>D112+D113+D114</f>
        <v>102473.75</v>
      </c>
      <c r="E111" s="82">
        <f>E112+E113+E114</f>
        <v>56778.66</v>
      </c>
      <c r="F111" s="82">
        <f t="shared" si="16"/>
        <v>45695.09</v>
      </c>
    </row>
    <row r="112" spans="1:10" ht="36" customHeight="1" x14ac:dyDescent="0.2">
      <c r="A112" s="33" t="s">
        <v>170</v>
      </c>
      <c r="B112" s="80" t="s">
        <v>132</v>
      </c>
      <c r="C112" s="71" t="s">
        <v>618</v>
      </c>
      <c r="D112" s="82">
        <v>1300</v>
      </c>
      <c r="E112" s="82">
        <v>400</v>
      </c>
      <c r="F112" s="82">
        <f t="shared" si="16"/>
        <v>900</v>
      </c>
    </row>
    <row r="113" spans="1:6" ht="21.6" customHeight="1" x14ac:dyDescent="0.2">
      <c r="A113" s="33" t="s">
        <v>172</v>
      </c>
      <c r="B113" s="80" t="s">
        <v>132</v>
      </c>
      <c r="C113" s="71" t="s">
        <v>619</v>
      </c>
      <c r="D113" s="82">
        <v>88173.75</v>
      </c>
      <c r="E113" s="124">
        <v>45678</v>
      </c>
      <c r="F113" s="82">
        <f t="shared" si="16"/>
        <v>42495.75</v>
      </c>
    </row>
    <row r="114" spans="1:6" ht="21.6" customHeight="1" x14ac:dyDescent="0.2">
      <c r="A114" s="33" t="s">
        <v>174</v>
      </c>
      <c r="B114" s="80" t="s">
        <v>132</v>
      </c>
      <c r="C114" s="71" t="s">
        <v>737</v>
      </c>
      <c r="D114" s="82">
        <v>13000</v>
      </c>
      <c r="E114" s="82">
        <v>10700.66</v>
      </c>
      <c r="F114" s="82">
        <f t="shared" si="16"/>
        <v>2299.34</v>
      </c>
    </row>
    <row r="115" spans="1:6" ht="39" customHeight="1" x14ac:dyDescent="0.2">
      <c r="A115" s="36" t="s">
        <v>224</v>
      </c>
      <c r="B115" s="78" t="s">
        <v>132</v>
      </c>
      <c r="C115" s="72" t="s">
        <v>225</v>
      </c>
      <c r="D115" s="81">
        <f>D123+D138+D131</f>
        <v>1572819.76</v>
      </c>
      <c r="E115" s="81">
        <f>E123+E138+E131</f>
        <v>134919.32</v>
      </c>
      <c r="F115" s="81">
        <f t="shared" si="16"/>
        <v>1437900.44</v>
      </c>
    </row>
    <row r="116" spans="1:6" ht="81" customHeight="1" x14ac:dyDescent="0.2">
      <c r="A116" s="33" t="s">
        <v>136</v>
      </c>
      <c r="B116" s="80" t="s">
        <v>132</v>
      </c>
      <c r="C116" s="71" t="s">
        <v>226</v>
      </c>
      <c r="D116" s="82">
        <f>D117</f>
        <v>135314.60999999999</v>
      </c>
      <c r="E116" s="82">
        <f>E117</f>
        <v>0</v>
      </c>
      <c r="F116" s="82">
        <f t="shared" si="16"/>
        <v>135314.60999999999</v>
      </c>
    </row>
    <row r="117" spans="1:6" ht="29.45" customHeight="1" x14ac:dyDescent="0.2">
      <c r="A117" s="33" t="s">
        <v>146</v>
      </c>
      <c r="B117" s="80" t="s">
        <v>132</v>
      </c>
      <c r="C117" s="71" t="s">
        <v>227</v>
      </c>
      <c r="D117" s="82">
        <f>D125+D140+D133</f>
        <v>135314.60999999999</v>
      </c>
      <c r="E117" s="82">
        <f>E125</f>
        <v>0</v>
      </c>
      <c r="F117" s="82">
        <f t="shared" si="16"/>
        <v>135314.60999999999</v>
      </c>
    </row>
    <row r="118" spans="1:6" ht="40.9" customHeight="1" x14ac:dyDescent="0.2">
      <c r="A118" s="33" t="s">
        <v>150</v>
      </c>
      <c r="B118" s="80" t="s">
        <v>132</v>
      </c>
      <c r="C118" s="71" t="s">
        <v>228</v>
      </c>
      <c r="D118" s="82">
        <f>D126</f>
        <v>17125</v>
      </c>
      <c r="E118" s="82">
        <f>E126</f>
        <v>0</v>
      </c>
      <c r="F118" s="82">
        <f t="shared" si="16"/>
        <v>17125</v>
      </c>
    </row>
    <row r="119" spans="1:6" ht="67.900000000000006" customHeight="1" x14ac:dyDescent="0.2">
      <c r="A119" s="33" t="s">
        <v>229</v>
      </c>
      <c r="B119" s="80" t="s">
        <v>132</v>
      </c>
      <c r="C119" s="71" t="s">
        <v>230</v>
      </c>
      <c r="D119" s="82">
        <f>D127+D141+D134</f>
        <v>118189.61</v>
      </c>
      <c r="E119" s="82">
        <v>0</v>
      </c>
      <c r="F119" s="82">
        <f t="shared" si="16"/>
        <v>118189.61</v>
      </c>
    </row>
    <row r="120" spans="1:6" ht="38.450000000000003" customHeight="1" x14ac:dyDescent="0.2">
      <c r="A120" s="33" t="s">
        <v>154</v>
      </c>
      <c r="B120" s="80" t="s">
        <v>132</v>
      </c>
      <c r="C120" s="71" t="s">
        <v>231</v>
      </c>
      <c r="D120" s="82">
        <f>D121</f>
        <v>1437505.15</v>
      </c>
      <c r="E120" s="82">
        <f>E121</f>
        <v>134919.32</v>
      </c>
      <c r="F120" s="82">
        <f t="shared" si="16"/>
        <v>1302585.8299999998</v>
      </c>
    </row>
    <row r="121" spans="1:6" ht="37.15" customHeight="1" x14ac:dyDescent="0.2">
      <c r="A121" s="33" t="s">
        <v>156</v>
      </c>
      <c r="B121" s="80" t="s">
        <v>132</v>
      </c>
      <c r="C121" s="71" t="s">
        <v>232</v>
      </c>
      <c r="D121" s="82">
        <f>D122</f>
        <v>1437505.15</v>
      </c>
      <c r="E121" s="82">
        <f>E122</f>
        <v>134919.32</v>
      </c>
      <c r="F121" s="82">
        <f t="shared" si="16"/>
        <v>1302585.8299999998</v>
      </c>
    </row>
    <row r="122" spans="1:6" ht="18" customHeight="1" x14ac:dyDescent="0.2">
      <c r="A122" s="33" t="s">
        <v>160</v>
      </c>
      <c r="B122" s="80" t="s">
        <v>132</v>
      </c>
      <c r="C122" s="71" t="s">
        <v>233</v>
      </c>
      <c r="D122" s="82">
        <f>D130+D137+D144</f>
        <v>1437505.15</v>
      </c>
      <c r="E122" s="82">
        <f>E130+E137+E144</f>
        <v>134919.32</v>
      </c>
      <c r="F122" s="82">
        <f t="shared" si="16"/>
        <v>1302585.8299999998</v>
      </c>
    </row>
    <row r="123" spans="1:6" ht="48" customHeight="1" x14ac:dyDescent="0.2">
      <c r="A123" s="36" t="s">
        <v>234</v>
      </c>
      <c r="B123" s="78" t="s">
        <v>132</v>
      </c>
      <c r="C123" s="72" t="s">
        <v>235</v>
      </c>
      <c r="D123" s="81">
        <f>D124+D128</f>
        <v>227219.76</v>
      </c>
      <c r="E123" s="81">
        <f>E124+E128</f>
        <v>134919.32</v>
      </c>
      <c r="F123" s="81">
        <f t="shared" si="16"/>
        <v>92300.44</v>
      </c>
    </row>
    <row r="124" spans="1:6" ht="73.5" customHeight="1" x14ac:dyDescent="0.2">
      <c r="A124" s="33" t="s">
        <v>136</v>
      </c>
      <c r="B124" s="80" t="s">
        <v>132</v>
      </c>
      <c r="C124" s="71" t="s">
        <v>236</v>
      </c>
      <c r="D124" s="82">
        <f>D125</f>
        <v>17125</v>
      </c>
      <c r="E124" s="82">
        <f>E125</f>
        <v>0</v>
      </c>
      <c r="F124" s="82">
        <f t="shared" si="16"/>
        <v>17125</v>
      </c>
    </row>
    <row r="125" spans="1:6" ht="33.6" customHeight="1" x14ac:dyDescent="0.2">
      <c r="A125" s="33" t="s">
        <v>146</v>
      </c>
      <c r="B125" s="80" t="s">
        <v>132</v>
      </c>
      <c r="C125" s="71" t="s">
        <v>237</v>
      </c>
      <c r="D125" s="82">
        <f>D126+D127</f>
        <v>17125</v>
      </c>
      <c r="E125" s="82">
        <f>E126</f>
        <v>0</v>
      </c>
      <c r="F125" s="82">
        <f t="shared" si="16"/>
        <v>17125</v>
      </c>
    </row>
    <row r="126" spans="1:6" ht="40.5" customHeight="1" x14ac:dyDescent="0.2">
      <c r="A126" s="33" t="s">
        <v>150</v>
      </c>
      <c r="B126" s="80" t="s">
        <v>132</v>
      </c>
      <c r="C126" s="71" t="s">
        <v>238</v>
      </c>
      <c r="D126" s="82">
        <v>17125</v>
      </c>
      <c r="E126" s="82">
        <v>0</v>
      </c>
      <c r="F126" s="82">
        <f t="shared" si="16"/>
        <v>17125</v>
      </c>
    </row>
    <row r="127" spans="1:6" ht="66.75" customHeight="1" x14ac:dyDescent="0.2">
      <c r="A127" s="33" t="s">
        <v>229</v>
      </c>
      <c r="B127" s="80" t="s">
        <v>132</v>
      </c>
      <c r="C127" s="71" t="s">
        <v>239</v>
      </c>
      <c r="D127" s="82">
        <v>0</v>
      </c>
      <c r="E127" s="82">
        <v>0</v>
      </c>
      <c r="F127" s="82">
        <f t="shared" si="16"/>
        <v>0</v>
      </c>
    </row>
    <row r="128" spans="1:6" ht="35.25" customHeight="1" x14ac:dyDescent="0.2">
      <c r="A128" s="33" t="s">
        <v>154</v>
      </c>
      <c r="B128" s="80" t="s">
        <v>132</v>
      </c>
      <c r="C128" s="71" t="s">
        <v>240</v>
      </c>
      <c r="D128" s="82">
        <f>D129</f>
        <v>210094.76</v>
      </c>
      <c r="E128" s="82">
        <f>E129</f>
        <v>134919.32</v>
      </c>
      <c r="F128" s="82">
        <f t="shared" si="16"/>
        <v>75175.44</v>
      </c>
    </row>
    <row r="129" spans="1:6" ht="39" customHeight="1" x14ac:dyDescent="0.2">
      <c r="A129" s="33" t="s">
        <v>156</v>
      </c>
      <c r="B129" s="80" t="s">
        <v>132</v>
      </c>
      <c r="C129" s="71" t="s">
        <v>241</v>
      </c>
      <c r="D129" s="82">
        <f>D130</f>
        <v>210094.76</v>
      </c>
      <c r="E129" s="82">
        <f>E130</f>
        <v>134919.32</v>
      </c>
      <c r="F129" s="82">
        <f t="shared" si="16"/>
        <v>75175.44</v>
      </c>
    </row>
    <row r="130" spans="1:6" ht="21" customHeight="1" x14ac:dyDescent="0.2">
      <c r="A130" s="33" t="s">
        <v>160</v>
      </c>
      <c r="B130" s="80" t="s">
        <v>132</v>
      </c>
      <c r="C130" s="71" t="s">
        <v>242</v>
      </c>
      <c r="D130" s="124">
        <v>210094.76</v>
      </c>
      <c r="E130" s="82">
        <v>134919.32</v>
      </c>
      <c r="F130" s="82">
        <f t="shared" si="16"/>
        <v>75175.44</v>
      </c>
    </row>
    <row r="131" spans="1:6" ht="54.75" customHeight="1" x14ac:dyDescent="0.2">
      <c r="A131" s="33" t="s">
        <v>743</v>
      </c>
      <c r="B131" s="80" t="s">
        <v>132</v>
      </c>
      <c r="C131" s="71" t="s">
        <v>736</v>
      </c>
      <c r="D131" s="82">
        <f>D132+D135</f>
        <v>1225600</v>
      </c>
      <c r="E131" s="82">
        <f>E132+E135</f>
        <v>0</v>
      </c>
      <c r="F131" s="82">
        <f t="shared" si="16"/>
        <v>1225600</v>
      </c>
    </row>
    <row r="132" spans="1:6" ht="73.5" customHeight="1" x14ac:dyDescent="0.2">
      <c r="A132" s="33" t="s">
        <v>136</v>
      </c>
      <c r="B132" s="80" t="s">
        <v>132</v>
      </c>
      <c r="C132" s="71" t="s">
        <v>735</v>
      </c>
      <c r="D132" s="82">
        <f>D133</f>
        <v>30000</v>
      </c>
      <c r="E132" s="82">
        <f>E133</f>
        <v>0</v>
      </c>
      <c r="F132" s="82">
        <f t="shared" si="16"/>
        <v>30000</v>
      </c>
    </row>
    <row r="133" spans="1:6" ht="32.25" customHeight="1" x14ac:dyDescent="0.2">
      <c r="A133" s="33" t="s">
        <v>146</v>
      </c>
      <c r="B133" s="80" t="s">
        <v>132</v>
      </c>
      <c r="C133" s="71" t="s">
        <v>734</v>
      </c>
      <c r="D133" s="82">
        <f>D134</f>
        <v>30000</v>
      </c>
      <c r="E133" s="82">
        <f>E134</f>
        <v>0</v>
      </c>
      <c r="F133" s="82">
        <f t="shared" si="16"/>
        <v>30000</v>
      </c>
    </row>
    <row r="134" spans="1:6" ht="66" customHeight="1" x14ac:dyDescent="0.2">
      <c r="A134" s="33" t="s">
        <v>229</v>
      </c>
      <c r="B134" s="80" t="s">
        <v>132</v>
      </c>
      <c r="C134" s="71" t="s">
        <v>733</v>
      </c>
      <c r="D134" s="82">
        <v>30000</v>
      </c>
      <c r="E134" s="82">
        <v>0</v>
      </c>
      <c r="F134" s="82">
        <f>D134-E134</f>
        <v>30000</v>
      </c>
    </row>
    <row r="135" spans="1:6" ht="34.9" customHeight="1" x14ac:dyDescent="0.2">
      <c r="A135" s="33" t="s">
        <v>154</v>
      </c>
      <c r="B135" s="80" t="s">
        <v>132</v>
      </c>
      <c r="C135" s="71" t="s">
        <v>732</v>
      </c>
      <c r="D135" s="82">
        <f>D136</f>
        <v>1195600</v>
      </c>
      <c r="E135" s="82">
        <f>E136</f>
        <v>0</v>
      </c>
      <c r="F135" s="82">
        <f t="shared" ref="F135:F137" si="18">D135-E135</f>
        <v>1195600</v>
      </c>
    </row>
    <row r="136" spans="1:6" ht="43.15" customHeight="1" x14ac:dyDescent="0.2">
      <c r="A136" s="33" t="s">
        <v>156</v>
      </c>
      <c r="B136" s="80" t="s">
        <v>132</v>
      </c>
      <c r="C136" s="71" t="s">
        <v>731</v>
      </c>
      <c r="D136" s="82">
        <f>D137</f>
        <v>1195600</v>
      </c>
      <c r="E136" s="82">
        <f>E137</f>
        <v>0</v>
      </c>
      <c r="F136" s="82">
        <f t="shared" si="18"/>
        <v>1195600</v>
      </c>
    </row>
    <row r="137" spans="1:6" ht="25.9" customHeight="1" x14ac:dyDescent="0.2">
      <c r="A137" s="33" t="s">
        <v>160</v>
      </c>
      <c r="B137" s="80" t="s">
        <v>132</v>
      </c>
      <c r="C137" s="71" t="s">
        <v>730</v>
      </c>
      <c r="D137" s="82">
        <v>1195600</v>
      </c>
      <c r="E137" s="82">
        <v>0</v>
      </c>
      <c r="F137" s="82">
        <f t="shared" si="18"/>
        <v>1195600</v>
      </c>
    </row>
    <row r="138" spans="1:6" ht="40.15" customHeight="1" x14ac:dyDescent="0.2">
      <c r="A138" s="36" t="s">
        <v>243</v>
      </c>
      <c r="B138" s="78" t="s">
        <v>132</v>
      </c>
      <c r="C138" s="72" t="s">
        <v>244</v>
      </c>
      <c r="D138" s="81">
        <f>D139+D142</f>
        <v>120000</v>
      </c>
      <c r="E138" s="81">
        <f>E139+E142</f>
        <v>0</v>
      </c>
      <c r="F138" s="81">
        <f t="shared" si="16"/>
        <v>120000</v>
      </c>
    </row>
    <row r="139" spans="1:6" ht="72" customHeight="1" x14ac:dyDescent="0.2">
      <c r="A139" s="33" t="s">
        <v>136</v>
      </c>
      <c r="B139" s="80" t="s">
        <v>132</v>
      </c>
      <c r="C139" s="71" t="s">
        <v>245</v>
      </c>
      <c r="D139" s="82">
        <f>D140</f>
        <v>88189.61</v>
      </c>
      <c r="E139" s="82">
        <v>0</v>
      </c>
      <c r="F139" s="82">
        <f t="shared" si="16"/>
        <v>88189.61</v>
      </c>
    </row>
    <row r="140" spans="1:6" ht="31.9" customHeight="1" x14ac:dyDescent="0.2">
      <c r="A140" s="33" t="s">
        <v>146</v>
      </c>
      <c r="B140" s="80" t="s">
        <v>132</v>
      </c>
      <c r="C140" s="71" t="s">
        <v>246</v>
      </c>
      <c r="D140" s="82">
        <f>D141</f>
        <v>88189.61</v>
      </c>
      <c r="E140" s="82">
        <v>0</v>
      </c>
      <c r="F140" s="82">
        <f t="shared" si="16"/>
        <v>88189.61</v>
      </c>
    </row>
    <row r="141" spans="1:6" ht="66" customHeight="1" x14ac:dyDescent="0.2">
      <c r="A141" s="33" t="s">
        <v>229</v>
      </c>
      <c r="B141" s="80" t="s">
        <v>132</v>
      </c>
      <c r="C141" s="71" t="s">
        <v>247</v>
      </c>
      <c r="D141" s="82">
        <v>88189.61</v>
      </c>
      <c r="E141" s="82">
        <v>0</v>
      </c>
      <c r="F141" s="82">
        <f t="shared" si="16"/>
        <v>88189.61</v>
      </c>
    </row>
    <row r="142" spans="1:6" ht="27.75" customHeight="1" x14ac:dyDescent="0.2">
      <c r="A142" s="33" t="s">
        <v>154</v>
      </c>
      <c r="B142" s="80" t="s">
        <v>132</v>
      </c>
      <c r="C142" s="71" t="s">
        <v>732</v>
      </c>
      <c r="D142" s="82">
        <f>D143</f>
        <v>31810.39</v>
      </c>
      <c r="E142" s="82">
        <f>E143</f>
        <v>0</v>
      </c>
      <c r="F142" s="82">
        <f t="shared" si="16"/>
        <v>31810.39</v>
      </c>
    </row>
    <row r="143" spans="1:6" ht="33" customHeight="1" x14ac:dyDescent="0.2">
      <c r="A143" s="33" t="s">
        <v>156</v>
      </c>
      <c r="B143" s="80" t="s">
        <v>132</v>
      </c>
      <c r="C143" s="71" t="s">
        <v>731</v>
      </c>
      <c r="D143" s="82">
        <f>D144</f>
        <v>31810.39</v>
      </c>
      <c r="E143" s="82">
        <f>E144</f>
        <v>0</v>
      </c>
      <c r="F143" s="82">
        <f t="shared" si="16"/>
        <v>31810.39</v>
      </c>
    </row>
    <row r="144" spans="1:6" ht="14.25" customHeight="1" x14ac:dyDescent="0.2">
      <c r="A144" s="33" t="s">
        <v>160</v>
      </c>
      <c r="B144" s="80" t="s">
        <v>132</v>
      </c>
      <c r="C144" s="71" t="s">
        <v>730</v>
      </c>
      <c r="D144" s="82">
        <v>31810.39</v>
      </c>
      <c r="E144" s="82">
        <v>0</v>
      </c>
      <c r="F144" s="82">
        <f t="shared" si="16"/>
        <v>31810.39</v>
      </c>
    </row>
    <row r="145" spans="1:7" x14ac:dyDescent="0.2">
      <c r="A145" s="36" t="s">
        <v>248</v>
      </c>
      <c r="B145" s="78" t="s">
        <v>132</v>
      </c>
      <c r="C145" s="72" t="s">
        <v>249</v>
      </c>
      <c r="D145" s="81">
        <f>D146+D150+D153</f>
        <v>16897162.789999999</v>
      </c>
      <c r="E145" s="81">
        <f>E146+E150+E153</f>
        <v>8540854.3599999994</v>
      </c>
      <c r="F145" s="81">
        <f t="shared" si="16"/>
        <v>8356308.4299999997</v>
      </c>
    </row>
    <row r="146" spans="1:7" ht="43.15" customHeight="1" x14ac:dyDescent="0.2">
      <c r="A146" s="33" t="s">
        <v>154</v>
      </c>
      <c r="B146" s="80" t="s">
        <v>132</v>
      </c>
      <c r="C146" s="71" t="s">
        <v>250</v>
      </c>
      <c r="D146" s="82">
        <f t="shared" ref="D146:E148" si="19">D162+D166+D170</f>
        <v>16549462.790000001</v>
      </c>
      <c r="E146" s="82">
        <f t="shared" si="19"/>
        <v>8540854.3599999994</v>
      </c>
      <c r="F146" s="82">
        <f t="shared" si="16"/>
        <v>8008608.4300000016</v>
      </c>
    </row>
    <row r="147" spans="1:7" ht="42" customHeight="1" x14ac:dyDescent="0.2">
      <c r="A147" s="33" t="s">
        <v>156</v>
      </c>
      <c r="B147" s="80" t="s">
        <v>132</v>
      </c>
      <c r="C147" s="71" t="s">
        <v>251</v>
      </c>
      <c r="D147" s="82">
        <f t="shared" si="19"/>
        <v>16549462.790000001</v>
      </c>
      <c r="E147" s="82">
        <f t="shared" si="19"/>
        <v>8540854.3599999994</v>
      </c>
      <c r="F147" s="82">
        <f t="shared" si="16"/>
        <v>8008608.4300000016</v>
      </c>
    </row>
    <row r="148" spans="1:7" ht="18.600000000000001" customHeight="1" x14ac:dyDescent="0.2">
      <c r="A148" s="33" t="s">
        <v>160</v>
      </c>
      <c r="B148" s="80" t="s">
        <v>132</v>
      </c>
      <c r="C148" s="71" t="s">
        <v>252</v>
      </c>
      <c r="D148" s="82">
        <f t="shared" si="19"/>
        <v>16549462.790000001</v>
      </c>
      <c r="E148" s="82">
        <f t="shared" si="19"/>
        <v>8540854.3599999994</v>
      </c>
      <c r="F148" s="82">
        <f t="shared" si="16"/>
        <v>8008608.4300000016</v>
      </c>
    </row>
    <row r="149" spans="1:7" ht="61.5" customHeight="1" x14ac:dyDescent="0.2">
      <c r="A149" s="33" t="s">
        <v>253</v>
      </c>
      <c r="B149" s="80" t="s">
        <v>132</v>
      </c>
      <c r="C149" s="71" t="s">
        <v>254</v>
      </c>
      <c r="D149" s="82">
        <f>D173</f>
        <v>0</v>
      </c>
      <c r="E149" s="82">
        <f>E173</f>
        <v>0</v>
      </c>
      <c r="F149" s="82">
        <f t="shared" si="16"/>
        <v>0</v>
      </c>
    </row>
    <row r="150" spans="1:7" ht="44.25" customHeight="1" x14ac:dyDescent="0.2">
      <c r="A150" s="33" t="s">
        <v>255</v>
      </c>
      <c r="B150" s="80" t="s">
        <v>132</v>
      </c>
      <c r="C150" s="71" t="s">
        <v>256</v>
      </c>
      <c r="D150" s="82">
        <v>0</v>
      </c>
      <c r="E150" s="82">
        <v>0</v>
      </c>
      <c r="F150" s="82">
        <f t="shared" si="16"/>
        <v>0</v>
      </c>
    </row>
    <row r="151" spans="1:7" ht="21" customHeight="1" x14ac:dyDescent="0.2">
      <c r="A151" s="33" t="s">
        <v>257</v>
      </c>
      <c r="B151" s="80" t="s">
        <v>132</v>
      </c>
      <c r="C151" s="71" t="s">
        <v>258</v>
      </c>
      <c r="D151" s="82">
        <f>D152</f>
        <v>0</v>
      </c>
      <c r="E151" s="82">
        <v>0</v>
      </c>
      <c r="F151" s="82">
        <f t="shared" si="16"/>
        <v>0</v>
      </c>
    </row>
    <row r="152" spans="1:7" ht="29.45" customHeight="1" x14ac:dyDescent="0.2">
      <c r="A152" s="33" t="s">
        <v>259</v>
      </c>
      <c r="B152" s="80" t="s">
        <v>132</v>
      </c>
      <c r="C152" s="71" t="s">
        <v>260</v>
      </c>
      <c r="D152" s="82">
        <f>D176</f>
        <v>0</v>
      </c>
      <c r="E152" s="82">
        <v>0</v>
      </c>
      <c r="F152" s="82">
        <f t="shared" si="16"/>
        <v>0</v>
      </c>
    </row>
    <row r="153" spans="1:7" ht="18.600000000000001" customHeight="1" x14ac:dyDescent="0.2">
      <c r="A153" s="33" t="s">
        <v>162</v>
      </c>
      <c r="B153" s="80" t="s">
        <v>132</v>
      </c>
      <c r="C153" s="71" t="s">
        <v>261</v>
      </c>
      <c r="D153" s="82">
        <f>D154</f>
        <v>347700</v>
      </c>
      <c r="E153" s="82">
        <v>0</v>
      </c>
      <c r="F153" s="82">
        <f t="shared" si="16"/>
        <v>347700</v>
      </c>
    </row>
    <row r="154" spans="1:7" ht="66" customHeight="1" x14ac:dyDescent="0.2">
      <c r="A154" s="33" t="s">
        <v>262</v>
      </c>
      <c r="B154" s="80" t="s">
        <v>132</v>
      </c>
      <c r="C154" s="71" t="s">
        <v>263</v>
      </c>
      <c r="D154" s="82">
        <f>D159+D178</f>
        <v>347700</v>
      </c>
      <c r="E154" s="82">
        <v>0</v>
      </c>
      <c r="F154" s="82">
        <f t="shared" si="16"/>
        <v>347700</v>
      </c>
    </row>
    <row r="155" spans="1:7" ht="66" customHeight="1" x14ac:dyDescent="0.2">
      <c r="A155" s="33" t="s">
        <v>264</v>
      </c>
      <c r="B155" s="80" t="s">
        <v>132</v>
      </c>
      <c r="C155" s="71" t="s">
        <v>265</v>
      </c>
      <c r="D155" s="82">
        <f>D179</f>
        <v>192000</v>
      </c>
      <c r="E155" s="82">
        <v>0</v>
      </c>
      <c r="F155" s="82">
        <f t="shared" si="16"/>
        <v>192000</v>
      </c>
      <c r="G155" s="23"/>
    </row>
    <row r="156" spans="1:7" ht="64.5" customHeight="1" x14ac:dyDescent="0.2">
      <c r="A156" s="33" t="s">
        <v>266</v>
      </c>
      <c r="B156" s="80" t="s">
        <v>132</v>
      </c>
      <c r="C156" s="71" t="s">
        <v>267</v>
      </c>
      <c r="D156" s="82">
        <f>D160</f>
        <v>155700</v>
      </c>
      <c r="E156" s="82">
        <v>0</v>
      </c>
      <c r="F156" s="82">
        <f t="shared" si="16"/>
        <v>155700</v>
      </c>
    </row>
    <row r="157" spans="1:7" x14ac:dyDescent="0.2">
      <c r="A157" s="36" t="s">
        <v>268</v>
      </c>
      <c r="B157" s="78" t="s">
        <v>132</v>
      </c>
      <c r="C157" s="72" t="s">
        <v>269</v>
      </c>
      <c r="D157" s="81">
        <f>D158</f>
        <v>155700</v>
      </c>
      <c r="E157" s="81">
        <v>0</v>
      </c>
      <c r="F157" s="81">
        <f t="shared" si="16"/>
        <v>155700</v>
      </c>
    </row>
    <row r="158" spans="1:7" ht="19.899999999999999" customHeight="1" x14ac:dyDescent="0.2">
      <c r="A158" s="33" t="s">
        <v>162</v>
      </c>
      <c r="B158" s="80" t="s">
        <v>132</v>
      </c>
      <c r="C158" s="71" t="s">
        <v>270</v>
      </c>
      <c r="D158" s="82">
        <f>D159</f>
        <v>155700</v>
      </c>
      <c r="E158" s="82">
        <v>0</v>
      </c>
      <c r="F158" s="82">
        <f t="shared" si="16"/>
        <v>155700</v>
      </c>
    </row>
    <row r="159" spans="1:7" ht="64.5" customHeight="1" x14ac:dyDescent="0.2">
      <c r="A159" s="33" t="s">
        <v>262</v>
      </c>
      <c r="B159" s="80" t="s">
        <v>132</v>
      </c>
      <c r="C159" s="71" t="s">
        <v>271</v>
      </c>
      <c r="D159" s="82">
        <f>D160</f>
        <v>155700</v>
      </c>
      <c r="E159" s="82">
        <v>0</v>
      </c>
      <c r="F159" s="82">
        <f t="shared" si="16"/>
        <v>155700</v>
      </c>
    </row>
    <row r="160" spans="1:7" ht="69" customHeight="1" x14ac:dyDescent="0.2">
      <c r="A160" s="33" t="s">
        <v>266</v>
      </c>
      <c r="B160" s="80" t="s">
        <v>132</v>
      </c>
      <c r="C160" s="71" t="s">
        <v>272</v>
      </c>
      <c r="D160" s="82">
        <v>155700</v>
      </c>
      <c r="E160" s="82">
        <v>0</v>
      </c>
      <c r="F160" s="82">
        <f t="shared" si="16"/>
        <v>155700</v>
      </c>
    </row>
    <row r="161" spans="1:6" ht="19.149999999999999" customHeight="1" x14ac:dyDescent="0.2">
      <c r="A161" s="36" t="s">
        <v>273</v>
      </c>
      <c r="B161" s="78" t="s">
        <v>132</v>
      </c>
      <c r="C161" s="72" t="s">
        <v>274</v>
      </c>
      <c r="D161" s="81">
        <f t="shared" ref="D161:E163" si="20">D162</f>
        <v>4446502</v>
      </c>
      <c r="E161" s="81">
        <f t="shared" si="20"/>
        <v>3369073.71</v>
      </c>
      <c r="F161" s="81">
        <f t="shared" ref="F161:F230" si="21">D161-E161</f>
        <v>1077428.29</v>
      </c>
    </row>
    <row r="162" spans="1:6" ht="33.6" customHeight="1" x14ac:dyDescent="0.2">
      <c r="A162" s="33" t="s">
        <v>154</v>
      </c>
      <c r="B162" s="80" t="s">
        <v>132</v>
      </c>
      <c r="C162" s="71" t="s">
        <v>275</v>
      </c>
      <c r="D162" s="82">
        <f t="shared" si="20"/>
        <v>4446502</v>
      </c>
      <c r="E162" s="82">
        <f t="shared" si="20"/>
        <v>3369073.71</v>
      </c>
      <c r="F162" s="82">
        <f t="shared" si="21"/>
        <v>1077428.29</v>
      </c>
    </row>
    <row r="163" spans="1:6" ht="36.6" customHeight="1" x14ac:dyDescent="0.2">
      <c r="A163" s="33" t="s">
        <v>156</v>
      </c>
      <c r="B163" s="80" t="s">
        <v>132</v>
      </c>
      <c r="C163" s="71" t="s">
        <v>276</v>
      </c>
      <c r="D163" s="82">
        <f t="shared" si="20"/>
        <v>4446502</v>
      </c>
      <c r="E163" s="82">
        <f t="shared" si="20"/>
        <v>3369073.71</v>
      </c>
      <c r="F163" s="82">
        <f t="shared" si="21"/>
        <v>1077428.29</v>
      </c>
    </row>
    <row r="164" spans="1:6" ht="23.45" customHeight="1" x14ac:dyDescent="0.2">
      <c r="A164" s="33" t="s">
        <v>160</v>
      </c>
      <c r="B164" s="80" t="s">
        <v>132</v>
      </c>
      <c r="C164" s="71" t="s">
        <v>277</v>
      </c>
      <c r="D164" s="82">
        <v>4446502</v>
      </c>
      <c r="E164" s="82">
        <v>3369073.71</v>
      </c>
      <c r="F164" s="82">
        <f t="shared" si="21"/>
        <v>1077428.29</v>
      </c>
    </row>
    <row r="165" spans="1:6" ht="27.6" customHeight="1" x14ac:dyDescent="0.2">
      <c r="A165" s="36" t="s">
        <v>278</v>
      </c>
      <c r="B165" s="78" t="s">
        <v>132</v>
      </c>
      <c r="C165" s="72" t="s">
        <v>279</v>
      </c>
      <c r="D165" s="81">
        <f t="shared" ref="D165:E167" si="22">D166</f>
        <v>10003736.720000001</v>
      </c>
      <c r="E165" s="81">
        <f t="shared" si="22"/>
        <v>5171780.6500000004</v>
      </c>
      <c r="F165" s="81">
        <f t="shared" si="21"/>
        <v>4831956.07</v>
      </c>
    </row>
    <row r="166" spans="1:6" ht="40.5" customHeight="1" x14ac:dyDescent="0.2">
      <c r="A166" s="33" t="s">
        <v>154</v>
      </c>
      <c r="B166" s="80" t="s">
        <v>132</v>
      </c>
      <c r="C166" s="71" t="s">
        <v>280</v>
      </c>
      <c r="D166" s="82">
        <f t="shared" si="22"/>
        <v>10003736.720000001</v>
      </c>
      <c r="E166" s="82">
        <f t="shared" si="22"/>
        <v>5171780.6500000004</v>
      </c>
      <c r="F166" s="82">
        <f t="shared" si="21"/>
        <v>4831956.07</v>
      </c>
    </row>
    <row r="167" spans="1:6" ht="39" customHeight="1" x14ac:dyDescent="0.2">
      <c r="A167" s="33" t="s">
        <v>156</v>
      </c>
      <c r="B167" s="80" t="s">
        <v>132</v>
      </c>
      <c r="C167" s="71" t="s">
        <v>281</v>
      </c>
      <c r="D167" s="82">
        <f t="shared" si="22"/>
        <v>10003736.720000001</v>
      </c>
      <c r="E167" s="82">
        <f t="shared" si="22"/>
        <v>5171780.6500000004</v>
      </c>
      <c r="F167" s="82">
        <f t="shared" si="21"/>
        <v>4831956.07</v>
      </c>
    </row>
    <row r="168" spans="1:6" ht="19.149999999999999" customHeight="1" x14ac:dyDescent="0.2">
      <c r="A168" s="33" t="s">
        <v>160</v>
      </c>
      <c r="B168" s="80" t="s">
        <v>132</v>
      </c>
      <c r="C168" s="71" t="s">
        <v>282</v>
      </c>
      <c r="D168" s="82">
        <v>10003736.720000001</v>
      </c>
      <c r="E168" s="124">
        <v>5171780.6500000004</v>
      </c>
      <c r="F168" s="82">
        <f t="shared" si="21"/>
        <v>4831956.07</v>
      </c>
    </row>
    <row r="169" spans="1:6" ht="27.6" customHeight="1" x14ac:dyDescent="0.2">
      <c r="A169" s="36" t="s">
        <v>283</v>
      </c>
      <c r="B169" s="78" t="s">
        <v>132</v>
      </c>
      <c r="C169" s="72" t="s">
        <v>284</v>
      </c>
      <c r="D169" s="81">
        <f>D170+D177</f>
        <v>2291224.0699999998</v>
      </c>
      <c r="E169" s="81">
        <v>0</v>
      </c>
      <c r="F169" s="81">
        <f t="shared" si="21"/>
        <v>2291224.0699999998</v>
      </c>
    </row>
    <row r="170" spans="1:6" ht="39" customHeight="1" x14ac:dyDescent="0.2">
      <c r="A170" s="33" t="s">
        <v>154</v>
      </c>
      <c r="B170" s="80" t="s">
        <v>132</v>
      </c>
      <c r="C170" s="71" t="s">
        <v>285</v>
      </c>
      <c r="D170" s="82">
        <f>D171</f>
        <v>2099224.0699999998</v>
      </c>
      <c r="E170" s="82">
        <v>0</v>
      </c>
      <c r="F170" s="82">
        <f t="shared" si="21"/>
        <v>2099224.0699999998</v>
      </c>
    </row>
    <row r="171" spans="1:6" ht="45.6" customHeight="1" x14ac:dyDescent="0.2">
      <c r="A171" s="33" t="s">
        <v>156</v>
      </c>
      <c r="B171" s="80" t="s">
        <v>132</v>
      </c>
      <c r="C171" s="71" t="s">
        <v>286</v>
      </c>
      <c r="D171" s="82">
        <f>D172+D173</f>
        <v>2099224.0699999998</v>
      </c>
      <c r="E171" s="82">
        <v>0</v>
      </c>
      <c r="F171" s="82">
        <f t="shared" si="21"/>
        <v>2099224.0699999998</v>
      </c>
    </row>
    <row r="172" spans="1:6" ht="27" customHeight="1" x14ac:dyDescent="0.2">
      <c r="A172" s="33" t="s">
        <v>160</v>
      </c>
      <c r="B172" s="80" t="s">
        <v>132</v>
      </c>
      <c r="C172" s="71" t="s">
        <v>620</v>
      </c>
      <c r="D172" s="82">
        <v>2099224.0699999998</v>
      </c>
      <c r="E172" s="82">
        <v>0</v>
      </c>
      <c r="F172" s="82">
        <f t="shared" si="21"/>
        <v>2099224.0699999998</v>
      </c>
    </row>
    <row r="173" spans="1:6" ht="63.75" customHeight="1" x14ac:dyDescent="0.2">
      <c r="A173" s="33" t="s">
        <v>253</v>
      </c>
      <c r="B173" s="80" t="s">
        <v>132</v>
      </c>
      <c r="C173" s="71" t="s">
        <v>287</v>
      </c>
      <c r="D173" s="82">
        <v>0</v>
      </c>
      <c r="E173" s="82">
        <v>0</v>
      </c>
      <c r="F173" s="82">
        <f t="shared" si="21"/>
        <v>0</v>
      </c>
    </row>
    <row r="174" spans="1:6" ht="39" customHeight="1" x14ac:dyDescent="0.2">
      <c r="A174" s="33" t="s">
        <v>255</v>
      </c>
      <c r="B174" s="80" t="s">
        <v>132</v>
      </c>
      <c r="C174" s="71" t="s">
        <v>288</v>
      </c>
      <c r="D174" s="82">
        <f>D175</f>
        <v>0</v>
      </c>
      <c r="E174" s="82">
        <v>0</v>
      </c>
      <c r="F174" s="82">
        <f t="shared" si="21"/>
        <v>0</v>
      </c>
    </row>
    <row r="175" spans="1:6" ht="25.9" customHeight="1" x14ac:dyDescent="0.2">
      <c r="A175" s="33" t="s">
        <v>257</v>
      </c>
      <c r="B175" s="80" t="s">
        <v>132</v>
      </c>
      <c r="C175" s="71" t="s">
        <v>289</v>
      </c>
      <c r="D175" s="82">
        <f>D176</f>
        <v>0</v>
      </c>
      <c r="E175" s="82">
        <v>0</v>
      </c>
      <c r="F175" s="82">
        <f t="shared" si="21"/>
        <v>0</v>
      </c>
    </row>
    <row r="176" spans="1:6" ht="33.6" customHeight="1" x14ac:dyDescent="0.2">
      <c r="A176" s="33" t="s">
        <v>259</v>
      </c>
      <c r="B176" s="80" t="s">
        <v>132</v>
      </c>
      <c r="C176" s="71" t="s">
        <v>290</v>
      </c>
      <c r="D176" s="82">
        <v>0</v>
      </c>
      <c r="E176" s="82">
        <v>0</v>
      </c>
      <c r="F176" s="82">
        <f t="shared" si="21"/>
        <v>0</v>
      </c>
    </row>
    <row r="177" spans="1:6" ht="21.6" customHeight="1" x14ac:dyDescent="0.2">
      <c r="A177" s="33" t="s">
        <v>162</v>
      </c>
      <c r="B177" s="80" t="s">
        <v>132</v>
      </c>
      <c r="C177" s="71" t="s">
        <v>291</v>
      </c>
      <c r="D177" s="82">
        <f>D178</f>
        <v>192000</v>
      </c>
      <c r="E177" s="82">
        <v>0</v>
      </c>
      <c r="F177" s="82">
        <f t="shared" si="21"/>
        <v>192000</v>
      </c>
    </row>
    <row r="178" spans="1:6" ht="46.9" customHeight="1" x14ac:dyDescent="0.2">
      <c r="A178" s="33" t="s">
        <v>262</v>
      </c>
      <c r="B178" s="80" t="s">
        <v>132</v>
      </c>
      <c r="C178" s="71" t="s">
        <v>292</v>
      </c>
      <c r="D178" s="82">
        <f>D179</f>
        <v>192000</v>
      </c>
      <c r="E178" s="82">
        <v>0</v>
      </c>
      <c r="F178" s="82">
        <f t="shared" si="21"/>
        <v>192000</v>
      </c>
    </row>
    <row r="179" spans="1:6" ht="60.6" customHeight="1" x14ac:dyDescent="0.2">
      <c r="A179" s="33" t="s">
        <v>264</v>
      </c>
      <c r="B179" s="80" t="s">
        <v>132</v>
      </c>
      <c r="C179" s="71" t="s">
        <v>293</v>
      </c>
      <c r="D179" s="82">
        <v>192000</v>
      </c>
      <c r="E179" s="82">
        <v>0</v>
      </c>
      <c r="F179" s="82">
        <f t="shared" si="21"/>
        <v>192000</v>
      </c>
    </row>
    <row r="180" spans="1:6" ht="33.6" customHeight="1" x14ac:dyDescent="0.2">
      <c r="A180" s="36" t="s">
        <v>294</v>
      </c>
      <c r="B180" s="78" t="s">
        <v>132</v>
      </c>
      <c r="C180" s="72" t="s">
        <v>295</v>
      </c>
      <c r="D180" s="81">
        <f>D192+D196+D204+D209</f>
        <v>72511716.610000014</v>
      </c>
      <c r="E180" s="81">
        <f t="shared" ref="E180" si="23">E192+E196+E204+E209</f>
        <v>24934377.210000001</v>
      </c>
      <c r="F180" s="81">
        <f t="shared" si="21"/>
        <v>47577339.400000013</v>
      </c>
    </row>
    <row r="181" spans="1:6" ht="36.75" customHeight="1" x14ac:dyDescent="0.2">
      <c r="A181" s="33" t="s">
        <v>154</v>
      </c>
      <c r="B181" s="80" t="s">
        <v>132</v>
      </c>
      <c r="C181" s="71" t="s">
        <v>296</v>
      </c>
      <c r="D181" s="82">
        <f>D193+D197+D205</f>
        <v>48523076.480000004</v>
      </c>
      <c r="E181" s="82">
        <f>E193+E197+E205</f>
        <v>11283535.68</v>
      </c>
      <c r="F181" s="82">
        <f t="shared" si="21"/>
        <v>37239540.800000004</v>
      </c>
    </row>
    <row r="182" spans="1:6" ht="39.6" customHeight="1" x14ac:dyDescent="0.2">
      <c r="A182" s="33" t="s">
        <v>156</v>
      </c>
      <c r="B182" s="80" t="s">
        <v>132</v>
      </c>
      <c r="C182" s="71" t="s">
        <v>297</v>
      </c>
      <c r="D182" s="82">
        <f>D183+D184</f>
        <v>48523076.480000004</v>
      </c>
      <c r="E182" s="82">
        <f>E183+E184</f>
        <v>7446079.0999999996</v>
      </c>
      <c r="F182" s="82">
        <f t="shared" si="21"/>
        <v>41076997.380000003</v>
      </c>
    </row>
    <row r="183" spans="1:6" ht="15.75" customHeight="1" x14ac:dyDescent="0.2">
      <c r="A183" s="33" t="s">
        <v>160</v>
      </c>
      <c r="B183" s="80" t="s">
        <v>132</v>
      </c>
      <c r="C183" s="71" t="s">
        <v>298</v>
      </c>
      <c r="D183" s="82">
        <f>D195+D199+D207</f>
        <v>34251668.730000004</v>
      </c>
      <c r="E183" s="82">
        <f>E195</f>
        <v>2602400.0499999998</v>
      </c>
      <c r="F183" s="82">
        <f t="shared" si="21"/>
        <v>31649268.680000003</v>
      </c>
    </row>
    <row r="184" spans="1:6" ht="21.6" customHeight="1" x14ac:dyDescent="0.2">
      <c r="A184" s="33" t="s">
        <v>742</v>
      </c>
      <c r="B184" s="80" t="s">
        <v>132</v>
      </c>
      <c r="C184" s="71" t="s">
        <v>740</v>
      </c>
      <c r="D184" s="82">
        <f>D200+D208</f>
        <v>14271407.75</v>
      </c>
      <c r="E184" s="82">
        <f>E200+E208</f>
        <v>4843679.05</v>
      </c>
      <c r="F184" s="82">
        <f>F200+F208</f>
        <v>9427728.7000000011</v>
      </c>
    </row>
    <row r="185" spans="1:6" ht="37.15" customHeight="1" x14ac:dyDescent="0.2">
      <c r="A185" s="33" t="s">
        <v>299</v>
      </c>
      <c r="B185" s="80" t="s">
        <v>132</v>
      </c>
      <c r="C185" s="71" t="s">
        <v>300</v>
      </c>
      <c r="D185" s="82">
        <f>D201</f>
        <v>0</v>
      </c>
      <c r="E185" s="82">
        <v>0</v>
      </c>
      <c r="F185" s="82">
        <f t="shared" si="21"/>
        <v>0</v>
      </c>
    </row>
    <row r="186" spans="1:6" x14ac:dyDescent="0.2">
      <c r="A186" s="33" t="s">
        <v>301</v>
      </c>
      <c r="B186" s="80" t="s">
        <v>132</v>
      </c>
      <c r="C186" s="71" t="s">
        <v>302</v>
      </c>
      <c r="D186" s="82">
        <f>D187</f>
        <v>0</v>
      </c>
      <c r="E186" s="82">
        <v>0</v>
      </c>
      <c r="F186" s="82">
        <f t="shared" si="21"/>
        <v>0</v>
      </c>
    </row>
    <row r="187" spans="1:6" ht="43.15" customHeight="1" x14ac:dyDescent="0.2">
      <c r="A187" s="33" t="s">
        <v>303</v>
      </c>
      <c r="B187" s="80" t="s">
        <v>132</v>
      </c>
      <c r="C187" s="71" t="s">
        <v>304</v>
      </c>
      <c r="D187" s="82">
        <f>D203</f>
        <v>0</v>
      </c>
      <c r="E187" s="82">
        <v>0</v>
      </c>
      <c r="F187" s="82">
        <f t="shared" si="21"/>
        <v>0</v>
      </c>
    </row>
    <row r="188" spans="1:6" ht="40.15" customHeight="1" x14ac:dyDescent="0.2">
      <c r="A188" s="33" t="s">
        <v>255</v>
      </c>
      <c r="B188" s="80" t="s">
        <v>132</v>
      </c>
      <c r="C188" s="71" t="s">
        <v>305</v>
      </c>
      <c r="D188" s="82">
        <f>D189</f>
        <v>23988640.130000003</v>
      </c>
      <c r="E188" s="82">
        <f t="shared" ref="E188" si="24">E189</f>
        <v>13650841.529999999</v>
      </c>
      <c r="F188" s="82">
        <f t="shared" si="21"/>
        <v>10337798.600000003</v>
      </c>
    </row>
    <row r="189" spans="1:6" ht="18.600000000000001" customHeight="1" x14ac:dyDescent="0.2">
      <c r="A189" s="33" t="s">
        <v>257</v>
      </c>
      <c r="B189" s="80" t="s">
        <v>132</v>
      </c>
      <c r="C189" s="71" t="s">
        <v>306</v>
      </c>
      <c r="D189" s="82">
        <f>D190+D191</f>
        <v>23988640.130000003</v>
      </c>
      <c r="E189" s="82">
        <f t="shared" ref="E189" si="25">E190+E191</f>
        <v>13650841.529999999</v>
      </c>
      <c r="F189" s="82">
        <f t="shared" si="21"/>
        <v>10337798.600000003</v>
      </c>
    </row>
    <row r="190" spans="1:6" ht="58.9" customHeight="1" x14ac:dyDescent="0.2">
      <c r="A190" s="33" t="s">
        <v>307</v>
      </c>
      <c r="B190" s="80" t="s">
        <v>132</v>
      </c>
      <c r="C190" s="71" t="s">
        <v>308</v>
      </c>
      <c r="D190" s="82">
        <f>D212</f>
        <v>23147917.420000002</v>
      </c>
      <c r="E190" s="82">
        <f t="shared" ref="E190" si="26">E212</f>
        <v>13442813.84</v>
      </c>
      <c r="F190" s="82">
        <f t="shared" si="21"/>
        <v>9705103.5800000019</v>
      </c>
    </row>
    <row r="191" spans="1:6" ht="31.15" customHeight="1" x14ac:dyDescent="0.2">
      <c r="A191" s="33" t="s">
        <v>259</v>
      </c>
      <c r="B191" s="80" t="s">
        <v>132</v>
      </c>
      <c r="C191" s="71" t="s">
        <v>309</v>
      </c>
      <c r="D191" s="82">
        <f>D213</f>
        <v>840722.71</v>
      </c>
      <c r="E191" s="82">
        <f t="shared" ref="E191" si="27">E213</f>
        <v>208027.69</v>
      </c>
      <c r="F191" s="82">
        <f t="shared" si="21"/>
        <v>632695.02</v>
      </c>
    </row>
    <row r="192" spans="1:6" ht="21" customHeight="1" x14ac:dyDescent="0.2">
      <c r="A192" s="36" t="s">
        <v>310</v>
      </c>
      <c r="B192" s="78" t="s">
        <v>132</v>
      </c>
      <c r="C192" s="72" t="s">
        <v>311</v>
      </c>
      <c r="D192" s="81">
        <f t="shared" ref="D192:E194" si="28">D193</f>
        <v>8425622.9299999997</v>
      </c>
      <c r="E192" s="81">
        <f t="shared" si="28"/>
        <v>2602400.0499999998</v>
      </c>
      <c r="F192" s="81">
        <f t="shared" si="21"/>
        <v>5823222.8799999999</v>
      </c>
    </row>
    <row r="193" spans="1:6" ht="36.6" customHeight="1" x14ac:dyDescent="0.2">
      <c r="A193" s="33" t="s">
        <v>154</v>
      </c>
      <c r="B193" s="80" t="s">
        <v>132</v>
      </c>
      <c r="C193" s="71" t="s">
        <v>312</v>
      </c>
      <c r="D193" s="82">
        <f t="shared" si="28"/>
        <v>8425622.9299999997</v>
      </c>
      <c r="E193" s="82">
        <f t="shared" si="28"/>
        <v>2602400.0499999998</v>
      </c>
      <c r="F193" s="82">
        <f t="shared" si="21"/>
        <v>5823222.8799999999</v>
      </c>
    </row>
    <row r="194" spans="1:6" ht="35.450000000000003" customHeight="1" x14ac:dyDescent="0.2">
      <c r="A194" s="33" t="s">
        <v>156</v>
      </c>
      <c r="B194" s="80" t="s">
        <v>132</v>
      </c>
      <c r="C194" s="71" t="s">
        <v>313</v>
      </c>
      <c r="D194" s="82">
        <f t="shared" si="28"/>
        <v>8425622.9299999997</v>
      </c>
      <c r="E194" s="82">
        <f t="shared" si="28"/>
        <v>2602400.0499999998</v>
      </c>
      <c r="F194" s="82">
        <f t="shared" si="21"/>
        <v>5823222.8799999999</v>
      </c>
    </row>
    <row r="195" spans="1:6" ht="21.6" customHeight="1" x14ac:dyDescent="0.2">
      <c r="A195" s="33" t="s">
        <v>160</v>
      </c>
      <c r="B195" s="80" t="s">
        <v>132</v>
      </c>
      <c r="C195" s="71" t="s">
        <v>314</v>
      </c>
      <c r="D195" s="82">
        <v>8425622.9299999997</v>
      </c>
      <c r="E195" s="82">
        <v>2602400.0499999998</v>
      </c>
      <c r="F195" s="82">
        <f t="shared" si="21"/>
        <v>5823222.8799999999</v>
      </c>
    </row>
    <row r="196" spans="1:6" ht="19.899999999999999" customHeight="1" x14ac:dyDescent="0.2">
      <c r="A196" s="36" t="s">
        <v>315</v>
      </c>
      <c r="B196" s="78" t="s">
        <v>132</v>
      </c>
      <c r="C196" s="72" t="s">
        <v>316</v>
      </c>
      <c r="D196" s="81">
        <f>D197+D201</f>
        <v>12321407.75</v>
      </c>
      <c r="E196" s="81">
        <f>E197</f>
        <v>3594299.36</v>
      </c>
      <c r="F196" s="81">
        <f t="shared" si="21"/>
        <v>8727108.3900000006</v>
      </c>
    </row>
    <row r="197" spans="1:6" ht="39.6" customHeight="1" x14ac:dyDescent="0.2">
      <c r="A197" s="33" t="s">
        <v>154</v>
      </c>
      <c r="B197" s="80" t="s">
        <v>132</v>
      </c>
      <c r="C197" s="71" t="s">
        <v>317</v>
      </c>
      <c r="D197" s="82">
        <f>D198</f>
        <v>12321407.75</v>
      </c>
      <c r="E197" s="82">
        <f>E198</f>
        <v>3594299.36</v>
      </c>
      <c r="F197" s="82">
        <f t="shared" si="21"/>
        <v>8727108.3900000006</v>
      </c>
    </row>
    <row r="198" spans="1:6" ht="38.450000000000003" customHeight="1" x14ac:dyDescent="0.2">
      <c r="A198" s="33" t="s">
        <v>156</v>
      </c>
      <c r="B198" s="80" t="s">
        <v>132</v>
      </c>
      <c r="C198" s="71" t="s">
        <v>318</v>
      </c>
      <c r="D198" s="82">
        <f>D199+D200</f>
        <v>12321407.75</v>
      </c>
      <c r="E198" s="82">
        <f>E199+E200</f>
        <v>3594299.36</v>
      </c>
      <c r="F198" s="82">
        <f t="shared" si="21"/>
        <v>8727108.3900000006</v>
      </c>
    </row>
    <row r="199" spans="1:6" ht="22.15" customHeight="1" x14ac:dyDescent="0.2">
      <c r="A199" s="33" t="s">
        <v>160</v>
      </c>
      <c r="B199" s="80" t="s">
        <v>132</v>
      </c>
      <c r="C199" s="71" t="s">
        <v>319</v>
      </c>
      <c r="D199" s="82">
        <v>50000</v>
      </c>
      <c r="E199" s="82">
        <v>0</v>
      </c>
      <c r="F199" s="82">
        <f t="shared" si="21"/>
        <v>50000</v>
      </c>
    </row>
    <row r="200" spans="1:6" ht="22.15" customHeight="1" x14ac:dyDescent="0.2">
      <c r="A200" s="33" t="s">
        <v>742</v>
      </c>
      <c r="B200" s="80" t="s">
        <v>132</v>
      </c>
      <c r="C200" s="71" t="s">
        <v>729</v>
      </c>
      <c r="D200" s="124">
        <v>12271407.75</v>
      </c>
      <c r="E200" s="124">
        <v>3594299.36</v>
      </c>
      <c r="F200" s="82">
        <f>D200-E200</f>
        <v>8677108.3900000006</v>
      </c>
    </row>
    <row r="201" spans="1:6" ht="36.75" customHeight="1" x14ac:dyDescent="0.2">
      <c r="A201" s="33" t="s">
        <v>299</v>
      </c>
      <c r="B201" s="80" t="s">
        <v>132</v>
      </c>
      <c r="C201" s="71" t="s">
        <v>320</v>
      </c>
      <c r="D201" s="82">
        <f>D202</f>
        <v>0</v>
      </c>
      <c r="E201" s="82">
        <v>0</v>
      </c>
      <c r="F201" s="82">
        <f t="shared" si="21"/>
        <v>0</v>
      </c>
    </row>
    <row r="202" spans="1:6" ht="21" customHeight="1" x14ac:dyDescent="0.2">
      <c r="A202" s="33" t="s">
        <v>301</v>
      </c>
      <c r="B202" s="80" t="s">
        <v>132</v>
      </c>
      <c r="C202" s="71" t="s">
        <v>321</v>
      </c>
      <c r="D202" s="82">
        <f>D203</f>
        <v>0</v>
      </c>
      <c r="E202" s="82">
        <v>0</v>
      </c>
      <c r="F202" s="82">
        <f t="shared" si="21"/>
        <v>0</v>
      </c>
    </row>
    <row r="203" spans="1:6" ht="42.6" customHeight="1" x14ac:dyDescent="0.2">
      <c r="A203" s="33" t="s">
        <v>303</v>
      </c>
      <c r="B203" s="80" t="s">
        <v>132</v>
      </c>
      <c r="C203" s="71" t="s">
        <v>322</v>
      </c>
      <c r="D203" s="82">
        <v>0</v>
      </c>
      <c r="E203" s="82">
        <v>0</v>
      </c>
      <c r="F203" s="82">
        <f t="shared" si="21"/>
        <v>0</v>
      </c>
    </row>
    <row r="204" spans="1:6" ht="21.6" customHeight="1" x14ac:dyDescent="0.2">
      <c r="A204" s="36" t="s">
        <v>323</v>
      </c>
      <c r="B204" s="78" t="s">
        <v>132</v>
      </c>
      <c r="C204" s="72" t="s">
        <v>324</v>
      </c>
      <c r="D204" s="81">
        <f>D205</f>
        <v>27776045.800000001</v>
      </c>
      <c r="E204" s="81">
        <f>E205</f>
        <v>5086836.2699999996</v>
      </c>
      <c r="F204" s="81">
        <f t="shared" si="21"/>
        <v>22689209.530000001</v>
      </c>
    </row>
    <row r="205" spans="1:6" ht="37.5" customHeight="1" x14ac:dyDescent="0.2">
      <c r="A205" s="33" t="s">
        <v>154</v>
      </c>
      <c r="B205" s="80" t="s">
        <v>132</v>
      </c>
      <c r="C205" s="71" t="s">
        <v>325</v>
      </c>
      <c r="D205" s="82">
        <f>D206</f>
        <v>27776045.800000001</v>
      </c>
      <c r="E205" s="82">
        <f>E206</f>
        <v>5086836.2699999996</v>
      </c>
      <c r="F205" s="82">
        <f t="shared" si="21"/>
        <v>22689209.530000001</v>
      </c>
    </row>
    <row r="206" spans="1:6" ht="43.9" customHeight="1" x14ac:dyDescent="0.2">
      <c r="A206" s="33" t="s">
        <v>156</v>
      </c>
      <c r="B206" s="80" t="s">
        <v>132</v>
      </c>
      <c r="C206" s="71" t="s">
        <v>326</v>
      </c>
      <c r="D206" s="82">
        <f>D207+D208</f>
        <v>27776045.800000001</v>
      </c>
      <c r="E206" s="82">
        <f>E207+E208</f>
        <v>5086836.2699999996</v>
      </c>
      <c r="F206" s="82">
        <f t="shared" si="21"/>
        <v>22689209.530000001</v>
      </c>
    </row>
    <row r="207" spans="1:6" ht="21" customHeight="1" x14ac:dyDescent="0.2">
      <c r="A207" s="33" t="s">
        <v>160</v>
      </c>
      <c r="B207" s="80" t="s">
        <v>132</v>
      </c>
      <c r="C207" s="71" t="s">
        <v>327</v>
      </c>
      <c r="D207" s="124">
        <v>25776045.800000001</v>
      </c>
      <c r="E207" s="124">
        <v>3837456.58</v>
      </c>
      <c r="F207" s="82">
        <f t="shared" si="21"/>
        <v>21938589.219999999</v>
      </c>
    </row>
    <row r="208" spans="1:6" ht="21" customHeight="1" x14ac:dyDescent="0.2">
      <c r="A208" s="33" t="s">
        <v>742</v>
      </c>
      <c r="B208" s="80" t="s">
        <v>132</v>
      </c>
      <c r="C208" s="71" t="s">
        <v>728</v>
      </c>
      <c r="D208" s="82">
        <v>2000000</v>
      </c>
      <c r="E208" s="82">
        <v>1249379.69</v>
      </c>
      <c r="F208" s="82">
        <f t="shared" si="21"/>
        <v>750620.31</v>
      </c>
    </row>
    <row r="209" spans="1:6" ht="27.6" customHeight="1" x14ac:dyDescent="0.2">
      <c r="A209" s="36" t="s">
        <v>328</v>
      </c>
      <c r="B209" s="78" t="s">
        <v>132</v>
      </c>
      <c r="C209" s="72" t="s">
        <v>329</v>
      </c>
      <c r="D209" s="81">
        <f>D210</f>
        <v>23988640.130000003</v>
      </c>
      <c r="E209" s="81">
        <f>E210</f>
        <v>13650841.529999999</v>
      </c>
      <c r="F209" s="81">
        <f t="shared" si="21"/>
        <v>10337798.600000003</v>
      </c>
    </row>
    <row r="210" spans="1:6" ht="40.15" customHeight="1" x14ac:dyDescent="0.2">
      <c r="A210" s="33" t="s">
        <v>255</v>
      </c>
      <c r="B210" s="80" t="s">
        <v>132</v>
      </c>
      <c r="C210" s="71" t="s">
        <v>330</v>
      </c>
      <c r="D210" s="82">
        <f>D211</f>
        <v>23988640.130000003</v>
      </c>
      <c r="E210" s="82">
        <f>E211</f>
        <v>13650841.529999999</v>
      </c>
      <c r="F210" s="82">
        <f t="shared" si="21"/>
        <v>10337798.600000003</v>
      </c>
    </row>
    <row r="211" spans="1:6" ht="23.45" customHeight="1" x14ac:dyDescent="0.2">
      <c r="A211" s="33" t="s">
        <v>257</v>
      </c>
      <c r="B211" s="80" t="s">
        <v>132</v>
      </c>
      <c r="C211" s="71" t="s">
        <v>331</v>
      </c>
      <c r="D211" s="82">
        <f>D212+D213</f>
        <v>23988640.130000003</v>
      </c>
      <c r="E211" s="82">
        <f>E212+E213</f>
        <v>13650841.529999999</v>
      </c>
      <c r="F211" s="82">
        <f t="shared" si="21"/>
        <v>10337798.600000003</v>
      </c>
    </row>
    <row r="212" spans="1:6" ht="67.5" customHeight="1" x14ac:dyDescent="0.2">
      <c r="A212" s="33" t="s">
        <v>307</v>
      </c>
      <c r="B212" s="80" t="s">
        <v>132</v>
      </c>
      <c r="C212" s="71" t="s">
        <v>332</v>
      </c>
      <c r="D212" s="124">
        <v>23147917.420000002</v>
      </c>
      <c r="E212" s="124">
        <v>13442813.84</v>
      </c>
      <c r="F212" s="82">
        <f t="shared" si="21"/>
        <v>9705103.5800000019</v>
      </c>
    </row>
    <row r="213" spans="1:6" ht="34.15" customHeight="1" x14ac:dyDescent="0.2">
      <c r="A213" s="33" t="s">
        <v>259</v>
      </c>
      <c r="B213" s="80" t="s">
        <v>132</v>
      </c>
      <c r="C213" s="71" t="s">
        <v>333</v>
      </c>
      <c r="D213" s="124">
        <v>840722.71</v>
      </c>
      <c r="E213" s="124">
        <v>208027.69</v>
      </c>
      <c r="F213" s="82">
        <f t="shared" si="21"/>
        <v>632695.02</v>
      </c>
    </row>
    <row r="214" spans="1:6" x14ac:dyDescent="0.2">
      <c r="A214" s="36" t="s">
        <v>334</v>
      </c>
      <c r="B214" s="78" t="s">
        <v>132</v>
      </c>
      <c r="C214" s="72" t="s">
        <v>335</v>
      </c>
      <c r="D214" s="81">
        <f>D238+D243+D248+D253+D260</f>
        <v>376176205.54000002</v>
      </c>
      <c r="E214" s="81">
        <f t="shared" ref="E214" si="29">E238+E243+E248+E253+E260</f>
        <v>165721094.81</v>
      </c>
      <c r="F214" s="81">
        <f t="shared" si="21"/>
        <v>210455110.73000002</v>
      </c>
    </row>
    <row r="215" spans="1:6" ht="74.25" customHeight="1" x14ac:dyDescent="0.2">
      <c r="A215" s="33" t="s">
        <v>136</v>
      </c>
      <c r="B215" s="80" t="s">
        <v>132</v>
      </c>
      <c r="C215" s="71" t="s">
        <v>336</v>
      </c>
      <c r="D215" s="82">
        <f>D261</f>
        <v>5353639.45</v>
      </c>
      <c r="E215" s="82">
        <f t="shared" ref="E215" si="30">E261</f>
        <v>3002918.66</v>
      </c>
      <c r="F215" s="82">
        <f t="shared" si="21"/>
        <v>2350720.79</v>
      </c>
    </row>
    <row r="216" spans="1:6" ht="28.9" customHeight="1" x14ac:dyDescent="0.2">
      <c r="A216" s="33" t="s">
        <v>146</v>
      </c>
      <c r="B216" s="80" t="s">
        <v>132</v>
      </c>
      <c r="C216" s="71" t="s">
        <v>337</v>
      </c>
      <c r="D216" s="82">
        <f>D217+D218+D219+D220</f>
        <v>5353639.45</v>
      </c>
      <c r="E216" s="82">
        <f t="shared" ref="E216" si="31">E217+E218+E219+E220</f>
        <v>3002918.66</v>
      </c>
      <c r="F216" s="82">
        <f t="shared" si="21"/>
        <v>2350720.79</v>
      </c>
    </row>
    <row r="217" spans="1:6" ht="28.9" customHeight="1" x14ac:dyDescent="0.2">
      <c r="A217" s="33" t="s">
        <v>148</v>
      </c>
      <c r="B217" s="80" t="s">
        <v>132</v>
      </c>
      <c r="C217" s="71" t="s">
        <v>338</v>
      </c>
      <c r="D217" s="82">
        <f>D263</f>
        <v>4499647.2</v>
      </c>
      <c r="E217" s="82">
        <f t="shared" ref="E217" si="32">E263</f>
        <v>2150676.41</v>
      </c>
      <c r="F217" s="82">
        <f t="shared" si="21"/>
        <v>2348970.79</v>
      </c>
    </row>
    <row r="218" spans="1:6" ht="45.6" customHeight="1" x14ac:dyDescent="0.2">
      <c r="A218" s="33" t="s">
        <v>150</v>
      </c>
      <c r="B218" s="80" t="s">
        <v>132</v>
      </c>
      <c r="C218" s="71" t="s">
        <v>339</v>
      </c>
      <c r="D218" s="82">
        <f>D264</f>
        <v>33645</v>
      </c>
      <c r="E218" s="82">
        <f t="shared" ref="E218" si="33">E264</f>
        <v>31895</v>
      </c>
      <c r="F218" s="82">
        <f t="shared" si="21"/>
        <v>1750</v>
      </c>
    </row>
    <row r="219" spans="1:6" ht="59.45" customHeight="1" x14ac:dyDescent="0.2">
      <c r="A219" s="33" t="s">
        <v>229</v>
      </c>
      <c r="B219" s="80" t="s">
        <v>132</v>
      </c>
      <c r="C219" s="71" t="s">
        <v>340</v>
      </c>
      <c r="D219" s="82">
        <f>D265</f>
        <v>0</v>
      </c>
      <c r="E219" s="82">
        <f t="shared" ref="E219" si="34">E265</f>
        <v>0</v>
      </c>
      <c r="F219" s="82">
        <f t="shared" si="21"/>
        <v>0</v>
      </c>
    </row>
    <row r="220" spans="1:6" ht="52.5" customHeight="1" x14ac:dyDescent="0.2">
      <c r="A220" s="33" t="s">
        <v>152</v>
      </c>
      <c r="B220" s="80" t="s">
        <v>132</v>
      </c>
      <c r="C220" s="71" t="s">
        <v>341</v>
      </c>
      <c r="D220" s="82">
        <f>D266</f>
        <v>820347.25</v>
      </c>
      <c r="E220" s="82">
        <f t="shared" ref="E220" si="35">E266</f>
        <v>820347.25</v>
      </c>
      <c r="F220" s="82">
        <f t="shared" si="21"/>
        <v>0</v>
      </c>
    </row>
    <row r="221" spans="1:6" ht="42.75" customHeight="1" x14ac:dyDescent="0.2">
      <c r="A221" s="33" t="s">
        <v>154</v>
      </c>
      <c r="B221" s="80" t="s">
        <v>132</v>
      </c>
      <c r="C221" s="71" t="s">
        <v>342</v>
      </c>
      <c r="D221" s="82">
        <f>D222</f>
        <v>1133621.01</v>
      </c>
      <c r="E221" s="82">
        <f t="shared" ref="E221" si="36">E222</f>
        <v>45700.56</v>
      </c>
      <c r="F221" s="82">
        <f t="shared" si="21"/>
        <v>1087920.45</v>
      </c>
    </row>
    <row r="222" spans="1:6" ht="37.9" customHeight="1" x14ac:dyDescent="0.2">
      <c r="A222" s="33" t="s">
        <v>156</v>
      </c>
      <c r="B222" s="80" t="s">
        <v>132</v>
      </c>
      <c r="C222" s="71" t="s">
        <v>343</v>
      </c>
      <c r="D222" s="82">
        <f>D223+D224</f>
        <v>1133621.01</v>
      </c>
      <c r="E222" s="82">
        <f>E223+E224</f>
        <v>45700.56</v>
      </c>
      <c r="F222" s="82">
        <f t="shared" si="21"/>
        <v>1087920.45</v>
      </c>
    </row>
    <row r="223" spans="1:6" ht="36.75" customHeight="1" x14ac:dyDescent="0.2">
      <c r="A223" s="33" t="s">
        <v>158</v>
      </c>
      <c r="B223" s="80" t="s">
        <v>132</v>
      </c>
      <c r="C223" s="71" t="s">
        <v>344</v>
      </c>
      <c r="D223" s="82">
        <f>D269</f>
        <v>63200</v>
      </c>
      <c r="E223" s="82">
        <f t="shared" ref="E223" si="37">E269</f>
        <v>18558.599999999999</v>
      </c>
      <c r="F223" s="82">
        <f t="shared" si="21"/>
        <v>44641.4</v>
      </c>
    </row>
    <row r="224" spans="1:6" ht="19.149999999999999" customHeight="1" x14ac:dyDescent="0.2">
      <c r="A224" s="33" t="s">
        <v>160</v>
      </c>
      <c r="B224" s="80" t="s">
        <v>132</v>
      </c>
      <c r="C224" s="71" t="s">
        <v>345</v>
      </c>
      <c r="D224" s="82">
        <f>D256+D270</f>
        <v>1070421.01</v>
      </c>
      <c r="E224" s="82">
        <f>E256+E270</f>
        <v>27141.96</v>
      </c>
      <c r="F224" s="82">
        <f t="shared" si="21"/>
        <v>1043279.05</v>
      </c>
    </row>
    <row r="225" spans="1:6" ht="39" customHeight="1" x14ac:dyDescent="0.2">
      <c r="A225" s="33" t="s">
        <v>299</v>
      </c>
      <c r="B225" s="80" t="s">
        <v>132</v>
      </c>
      <c r="C225" s="71" t="s">
        <v>792</v>
      </c>
      <c r="D225" s="82">
        <f t="shared" ref="D225" si="38">D271</f>
        <v>1531945.87</v>
      </c>
      <c r="E225" s="82">
        <f>E272</f>
        <v>1513566.96</v>
      </c>
      <c r="F225" s="82">
        <f t="shared" si="21"/>
        <v>18378.910000000149</v>
      </c>
    </row>
    <row r="226" spans="1:6" ht="19.149999999999999" customHeight="1" x14ac:dyDescent="0.2">
      <c r="A226" s="33" t="s">
        <v>301</v>
      </c>
      <c r="B226" s="80" t="s">
        <v>132</v>
      </c>
      <c r="C226" s="71" t="s">
        <v>793</v>
      </c>
      <c r="D226" s="82">
        <f t="shared" ref="D226:E226" si="39">D272</f>
        <v>1531945.87</v>
      </c>
      <c r="E226" s="82">
        <f t="shared" si="39"/>
        <v>1513566.96</v>
      </c>
      <c r="F226" s="82">
        <f t="shared" si="21"/>
        <v>18378.910000000149</v>
      </c>
    </row>
    <row r="227" spans="1:6" ht="42.6" customHeight="1" x14ac:dyDescent="0.2">
      <c r="A227" s="33" t="s">
        <v>303</v>
      </c>
      <c r="B227" s="80" t="s">
        <v>132</v>
      </c>
      <c r="C227" s="71" t="s">
        <v>794</v>
      </c>
      <c r="D227" s="82">
        <f>D273</f>
        <v>1531945.87</v>
      </c>
      <c r="E227" s="82">
        <f>E273</f>
        <v>1513566.96</v>
      </c>
      <c r="F227" s="82">
        <f t="shared" si="21"/>
        <v>18378.910000000149</v>
      </c>
    </row>
    <row r="228" spans="1:6" ht="40.5" customHeight="1" x14ac:dyDescent="0.2">
      <c r="A228" s="33" t="s">
        <v>255</v>
      </c>
      <c r="B228" s="80" t="s">
        <v>132</v>
      </c>
      <c r="C228" s="71" t="s">
        <v>346</v>
      </c>
      <c r="D228" s="82">
        <f>D239+D244+D249+D257+D274</f>
        <v>368146721.13000005</v>
      </c>
      <c r="E228" s="82">
        <f>E239+E244+E249</f>
        <v>160233509.13999999</v>
      </c>
      <c r="F228" s="82">
        <f t="shared" si="21"/>
        <v>207913211.99000007</v>
      </c>
    </row>
    <row r="229" spans="1:6" ht="18.600000000000001" customHeight="1" x14ac:dyDescent="0.2">
      <c r="A229" s="33" t="s">
        <v>257</v>
      </c>
      <c r="B229" s="80" t="s">
        <v>132</v>
      </c>
      <c r="C229" s="71" t="s">
        <v>347</v>
      </c>
      <c r="D229" s="82">
        <f>D230+D231</f>
        <v>366868429.71000004</v>
      </c>
      <c r="E229" s="82">
        <f>E230+E231</f>
        <v>160233509.13999999</v>
      </c>
      <c r="F229" s="82">
        <f t="shared" si="21"/>
        <v>206634920.57000005</v>
      </c>
    </row>
    <row r="230" spans="1:6" ht="75" customHeight="1" x14ac:dyDescent="0.2">
      <c r="A230" s="33" t="s">
        <v>307</v>
      </c>
      <c r="B230" s="80" t="s">
        <v>132</v>
      </c>
      <c r="C230" s="71" t="s">
        <v>348</v>
      </c>
      <c r="D230" s="82">
        <f>D241+D246+D251</f>
        <v>306038006.51000005</v>
      </c>
      <c r="E230" s="82">
        <f t="shared" ref="E230" si="40">E241+E246+E251</f>
        <v>148775450.95999998</v>
      </c>
      <c r="F230" s="82">
        <f t="shared" si="21"/>
        <v>157262555.55000007</v>
      </c>
    </row>
    <row r="231" spans="1:6" ht="32.450000000000003" customHeight="1" x14ac:dyDescent="0.2">
      <c r="A231" s="33" t="s">
        <v>259</v>
      </c>
      <c r="B231" s="80" t="s">
        <v>132</v>
      </c>
      <c r="C231" s="71" t="s">
        <v>349</v>
      </c>
      <c r="D231" s="82">
        <f>D242+D247+D252+D259</f>
        <v>60830423.200000003</v>
      </c>
      <c r="E231" s="82">
        <f>E242+E247+E252</f>
        <v>11458058.18</v>
      </c>
      <c r="F231" s="82">
        <f t="shared" ref="F231:F296" si="41">D231-E231</f>
        <v>49372365.020000003</v>
      </c>
    </row>
    <row r="232" spans="1:6" ht="40.15" customHeight="1" x14ac:dyDescent="0.2">
      <c r="A232" s="33" t="s">
        <v>350</v>
      </c>
      <c r="B232" s="80" t="s">
        <v>132</v>
      </c>
      <c r="C232" s="71" t="s">
        <v>351</v>
      </c>
      <c r="D232" s="82">
        <f t="shared" ref="D232:E234" si="42">D275</f>
        <v>1278291.42</v>
      </c>
      <c r="E232" s="82">
        <f t="shared" si="42"/>
        <v>801432</v>
      </c>
      <c r="F232" s="82">
        <f t="shared" si="41"/>
        <v>476859.41999999993</v>
      </c>
    </row>
    <row r="233" spans="1:6" ht="41.45" customHeight="1" x14ac:dyDescent="0.2">
      <c r="A233" s="33" t="s">
        <v>352</v>
      </c>
      <c r="B233" s="80" t="s">
        <v>132</v>
      </c>
      <c r="C233" s="71" t="s">
        <v>353</v>
      </c>
      <c r="D233" s="82">
        <f t="shared" si="42"/>
        <v>1278291.42</v>
      </c>
      <c r="E233" s="82">
        <f t="shared" si="42"/>
        <v>801432</v>
      </c>
      <c r="F233" s="82">
        <f t="shared" si="41"/>
        <v>476859.41999999993</v>
      </c>
    </row>
    <row r="234" spans="1:6" ht="18" customHeight="1" x14ac:dyDescent="0.2">
      <c r="A234" s="33" t="s">
        <v>162</v>
      </c>
      <c r="B234" s="80" t="s">
        <v>132</v>
      </c>
      <c r="C234" s="71" t="s">
        <v>354</v>
      </c>
      <c r="D234" s="82">
        <f t="shared" si="42"/>
        <v>10278.08</v>
      </c>
      <c r="E234" s="82">
        <f t="shared" si="42"/>
        <v>3134.15</v>
      </c>
      <c r="F234" s="82">
        <f t="shared" si="41"/>
        <v>7143.93</v>
      </c>
    </row>
    <row r="235" spans="1:6" ht="18.600000000000001" customHeight="1" x14ac:dyDescent="0.2">
      <c r="A235" s="33" t="s">
        <v>168</v>
      </c>
      <c r="B235" s="80" t="s">
        <v>132</v>
      </c>
      <c r="C235" s="71" t="s">
        <v>355</v>
      </c>
      <c r="D235" s="82">
        <f>D236+D237</f>
        <v>10278.08</v>
      </c>
      <c r="E235" s="82">
        <f>E236+E237</f>
        <v>3134.15</v>
      </c>
      <c r="F235" s="82">
        <f t="shared" si="41"/>
        <v>7143.93</v>
      </c>
    </row>
    <row r="236" spans="1:6" ht="22.9" customHeight="1" x14ac:dyDescent="0.2">
      <c r="A236" s="33" t="s">
        <v>172</v>
      </c>
      <c r="B236" s="80" t="s">
        <v>132</v>
      </c>
      <c r="C236" s="71" t="s">
        <v>356</v>
      </c>
      <c r="D236" s="82">
        <f>D279</f>
        <v>2278.08</v>
      </c>
      <c r="E236" s="82">
        <f>E279</f>
        <v>0</v>
      </c>
      <c r="F236" s="82">
        <f t="shared" si="41"/>
        <v>2278.08</v>
      </c>
    </row>
    <row r="237" spans="1:6" ht="22.9" customHeight="1" x14ac:dyDescent="0.2">
      <c r="A237" s="33" t="s">
        <v>174</v>
      </c>
      <c r="B237" s="80" t="s">
        <v>132</v>
      </c>
      <c r="C237" s="71" t="s">
        <v>741</v>
      </c>
      <c r="D237" s="82">
        <f>D280</f>
        <v>8000</v>
      </c>
      <c r="E237" s="82">
        <f>E280</f>
        <v>3134.15</v>
      </c>
      <c r="F237" s="82"/>
    </row>
    <row r="238" spans="1:6" x14ac:dyDescent="0.2">
      <c r="A238" s="36" t="s">
        <v>357</v>
      </c>
      <c r="B238" s="78" t="s">
        <v>132</v>
      </c>
      <c r="C238" s="72" t="s">
        <v>358</v>
      </c>
      <c r="D238" s="81">
        <f>D239</f>
        <v>103279867.37</v>
      </c>
      <c r="E238" s="81">
        <f t="shared" ref="E238" si="43">E239</f>
        <v>47690678.759999998</v>
      </c>
      <c r="F238" s="81">
        <f t="shared" si="41"/>
        <v>55589188.610000007</v>
      </c>
    </row>
    <row r="239" spans="1:6" ht="38.450000000000003" customHeight="1" x14ac:dyDescent="0.2">
      <c r="A239" s="33" t="s">
        <v>255</v>
      </c>
      <c r="B239" s="80" t="s">
        <v>132</v>
      </c>
      <c r="C239" s="71" t="s">
        <v>359</v>
      </c>
      <c r="D239" s="82">
        <f>D240</f>
        <v>103279867.37</v>
      </c>
      <c r="E239" s="82">
        <f t="shared" ref="E239" si="44">E240</f>
        <v>47690678.759999998</v>
      </c>
      <c r="F239" s="82">
        <f t="shared" si="41"/>
        <v>55589188.610000007</v>
      </c>
    </row>
    <row r="240" spans="1:6" ht="24" customHeight="1" x14ac:dyDescent="0.2">
      <c r="A240" s="33" t="s">
        <v>257</v>
      </c>
      <c r="B240" s="80" t="s">
        <v>132</v>
      </c>
      <c r="C240" s="71" t="s">
        <v>360</v>
      </c>
      <c r="D240" s="82">
        <f>D241+D242</f>
        <v>103279867.37</v>
      </c>
      <c r="E240" s="82">
        <f t="shared" ref="E240" si="45">E241+E242</f>
        <v>47690678.759999998</v>
      </c>
      <c r="F240" s="82">
        <f t="shared" si="41"/>
        <v>55589188.610000007</v>
      </c>
    </row>
    <row r="241" spans="1:6" ht="62.45" customHeight="1" x14ac:dyDescent="0.2">
      <c r="A241" s="33" t="s">
        <v>307</v>
      </c>
      <c r="B241" s="80" t="s">
        <v>132</v>
      </c>
      <c r="C241" s="71" t="s">
        <v>361</v>
      </c>
      <c r="D241" s="125">
        <v>100816944.7</v>
      </c>
      <c r="E241" s="124">
        <v>46923425.689999998</v>
      </c>
      <c r="F241" s="82">
        <f t="shared" si="41"/>
        <v>53893519.010000005</v>
      </c>
    </row>
    <row r="242" spans="1:6" ht="34.15" customHeight="1" x14ac:dyDescent="0.2">
      <c r="A242" s="33" t="s">
        <v>259</v>
      </c>
      <c r="B242" s="80" t="s">
        <v>132</v>
      </c>
      <c r="C242" s="71" t="s">
        <v>362</v>
      </c>
      <c r="D242" s="124">
        <v>2462922.67</v>
      </c>
      <c r="E242" s="124">
        <v>767253.07</v>
      </c>
      <c r="F242" s="82">
        <f t="shared" si="41"/>
        <v>1695669.6</v>
      </c>
    </row>
    <row r="243" spans="1:6" ht="24" customHeight="1" x14ac:dyDescent="0.2">
      <c r="A243" s="36" t="s">
        <v>363</v>
      </c>
      <c r="B243" s="78" t="s">
        <v>132</v>
      </c>
      <c r="C243" s="72" t="s">
        <v>364</v>
      </c>
      <c r="D243" s="81">
        <f>D244</f>
        <v>189176228.19</v>
      </c>
      <c r="E243" s="81">
        <f t="shared" ref="E243" si="46">E244</f>
        <v>90326713.50999999</v>
      </c>
      <c r="F243" s="81">
        <f t="shared" si="41"/>
        <v>98849514.680000007</v>
      </c>
    </row>
    <row r="244" spans="1:6" ht="42.6" customHeight="1" x14ac:dyDescent="0.2">
      <c r="A244" s="33" t="s">
        <v>255</v>
      </c>
      <c r="B244" s="80" t="s">
        <v>132</v>
      </c>
      <c r="C244" s="71" t="s">
        <v>365</v>
      </c>
      <c r="D244" s="82">
        <f>D245</f>
        <v>189176228.19</v>
      </c>
      <c r="E244" s="82">
        <f t="shared" ref="E244" si="47">E245</f>
        <v>90326713.50999999</v>
      </c>
      <c r="F244" s="82">
        <f t="shared" si="41"/>
        <v>98849514.680000007</v>
      </c>
    </row>
    <row r="245" spans="1:6" ht="25.9" customHeight="1" x14ac:dyDescent="0.2">
      <c r="A245" s="33" t="s">
        <v>257</v>
      </c>
      <c r="B245" s="80" t="s">
        <v>132</v>
      </c>
      <c r="C245" s="71" t="s">
        <v>366</v>
      </c>
      <c r="D245" s="82">
        <f>D246+D247</f>
        <v>189176228.19</v>
      </c>
      <c r="E245" s="82">
        <f t="shared" ref="E245" si="48">E246+E247</f>
        <v>90326713.50999999</v>
      </c>
      <c r="F245" s="82">
        <f t="shared" si="41"/>
        <v>98849514.680000007</v>
      </c>
    </row>
    <row r="246" spans="1:6" ht="61.9" customHeight="1" x14ac:dyDescent="0.2">
      <c r="A246" s="33" t="s">
        <v>307</v>
      </c>
      <c r="B246" s="80" t="s">
        <v>132</v>
      </c>
      <c r="C246" s="71" t="s">
        <v>367</v>
      </c>
      <c r="D246" s="124">
        <v>164792620.21000001</v>
      </c>
      <c r="E246" s="124">
        <v>79991420.269999996</v>
      </c>
      <c r="F246" s="82">
        <f t="shared" si="41"/>
        <v>84801199.940000013</v>
      </c>
    </row>
    <row r="247" spans="1:6" ht="37.15" customHeight="1" x14ac:dyDescent="0.2">
      <c r="A247" s="33" t="s">
        <v>259</v>
      </c>
      <c r="B247" s="80" t="s">
        <v>132</v>
      </c>
      <c r="C247" s="71" t="s">
        <v>368</v>
      </c>
      <c r="D247" s="124">
        <v>24383607.98</v>
      </c>
      <c r="E247" s="124">
        <v>10335293.24</v>
      </c>
      <c r="F247" s="82">
        <f t="shared" si="41"/>
        <v>14048314.74</v>
      </c>
    </row>
    <row r="248" spans="1:6" ht="25.15" customHeight="1" x14ac:dyDescent="0.2">
      <c r="A248" s="36" t="s">
        <v>369</v>
      </c>
      <c r="B248" s="78" t="s">
        <v>132</v>
      </c>
      <c r="C248" s="72" t="s">
        <v>370</v>
      </c>
      <c r="D248" s="81">
        <f>D249</f>
        <v>73240034.150000006</v>
      </c>
      <c r="E248" s="81">
        <f t="shared" ref="E248" si="49">E249</f>
        <v>22216116.870000001</v>
      </c>
      <c r="F248" s="81">
        <f t="shared" si="41"/>
        <v>51023917.280000001</v>
      </c>
    </row>
    <row r="249" spans="1:6" ht="43.15" customHeight="1" x14ac:dyDescent="0.2">
      <c r="A249" s="33" t="s">
        <v>255</v>
      </c>
      <c r="B249" s="80" t="s">
        <v>132</v>
      </c>
      <c r="C249" s="71" t="s">
        <v>371</v>
      </c>
      <c r="D249" s="82">
        <f>D250</f>
        <v>73240034.150000006</v>
      </c>
      <c r="E249" s="82">
        <f>E250</f>
        <v>22216116.870000001</v>
      </c>
      <c r="F249" s="82">
        <f t="shared" si="41"/>
        <v>51023917.280000001</v>
      </c>
    </row>
    <row r="250" spans="1:6" ht="19.899999999999999" customHeight="1" x14ac:dyDescent="0.2">
      <c r="A250" s="33" t="s">
        <v>257</v>
      </c>
      <c r="B250" s="80" t="s">
        <v>132</v>
      </c>
      <c r="C250" s="71" t="s">
        <v>372</v>
      </c>
      <c r="D250" s="82">
        <f>D251+D252</f>
        <v>73240034.150000006</v>
      </c>
      <c r="E250" s="82">
        <f>E251+E252</f>
        <v>22216116.870000001</v>
      </c>
      <c r="F250" s="82">
        <f t="shared" si="41"/>
        <v>51023917.280000001</v>
      </c>
    </row>
    <row r="251" spans="1:6" ht="57" customHeight="1" x14ac:dyDescent="0.2">
      <c r="A251" s="33" t="s">
        <v>307</v>
      </c>
      <c r="B251" s="80" t="s">
        <v>132</v>
      </c>
      <c r="C251" s="71" t="s">
        <v>373</v>
      </c>
      <c r="D251" s="124">
        <v>40428441.600000001</v>
      </c>
      <c r="E251" s="124">
        <v>21860605</v>
      </c>
      <c r="F251" s="82">
        <f t="shared" si="41"/>
        <v>18567836.600000001</v>
      </c>
    </row>
    <row r="252" spans="1:6" ht="30" customHeight="1" x14ac:dyDescent="0.2">
      <c r="A252" s="33" t="s">
        <v>259</v>
      </c>
      <c r="B252" s="80" t="s">
        <v>132</v>
      </c>
      <c r="C252" s="71" t="s">
        <v>374</v>
      </c>
      <c r="D252" s="82">
        <v>32811592.550000001</v>
      </c>
      <c r="E252" s="82">
        <v>355511.87</v>
      </c>
      <c r="F252" s="82">
        <f t="shared" si="41"/>
        <v>32456080.68</v>
      </c>
    </row>
    <row r="253" spans="1:6" x14ac:dyDescent="0.2">
      <c r="A253" s="36" t="s">
        <v>375</v>
      </c>
      <c r="B253" s="78" t="s">
        <v>132</v>
      </c>
      <c r="C253" s="72" t="s">
        <v>376</v>
      </c>
      <c r="D253" s="81">
        <f>D254+D257</f>
        <v>1172300</v>
      </c>
      <c r="E253" s="81">
        <f>E254+E257</f>
        <v>120833.34</v>
      </c>
      <c r="F253" s="81">
        <f t="shared" si="41"/>
        <v>1051466.6599999999</v>
      </c>
    </row>
    <row r="254" spans="1:6" ht="35.25" customHeight="1" x14ac:dyDescent="0.2">
      <c r="A254" s="33" t="s">
        <v>154</v>
      </c>
      <c r="B254" s="80" t="s">
        <v>132</v>
      </c>
      <c r="C254" s="71" t="s">
        <v>377</v>
      </c>
      <c r="D254" s="82">
        <v>0</v>
      </c>
      <c r="E254" s="82">
        <v>0</v>
      </c>
      <c r="F254" s="82">
        <f t="shared" si="41"/>
        <v>0</v>
      </c>
    </row>
    <row r="255" spans="1:6" ht="45" customHeight="1" x14ac:dyDescent="0.2">
      <c r="A255" s="33" t="s">
        <v>156</v>
      </c>
      <c r="B255" s="80" t="s">
        <v>132</v>
      </c>
      <c r="C255" s="71" t="s">
        <v>378</v>
      </c>
      <c r="D255" s="82">
        <v>0</v>
      </c>
      <c r="E255" s="82">
        <v>0</v>
      </c>
      <c r="F255" s="82">
        <f t="shared" si="41"/>
        <v>0</v>
      </c>
    </row>
    <row r="256" spans="1:6" ht="18" customHeight="1" x14ac:dyDescent="0.2">
      <c r="A256" s="33" t="s">
        <v>160</v>
      </c>
      <c r="B256" s="80" t="s">
        <v>132</v>
      </c>
      <c r="C256" s="71" t="s">
        <v>379</v>
      </c>
      <c r="D256" s="82">
        <v>0</v>
      </c>
      <c r="E256" s="82">
        <v>0</v>
      </c>
      <c r="F256" s="82">
        <f t="shared" si="41"/>
        <v>0</v>
      </c>
    </row>
    <row r="257" spans="1:6" ht="37.9" customHeight="1" x14ac:dyDescent="0.2">
      <c r="A257" s="33" t="s">
        <v>255</v>
      </c>
      <c r="B257" s="80" t="s">
        <v>132</v>
      </c>
      <c r="C257" s="71" t="s">
        <v>380</v>
      </c>
      <c r="D257" s="82">
        <f>D258</f>
        <v>1172300</v>
      </c>
      <c r="E257" s="82">
        <f>E258</f>
        <v>120833.34</v>
      </c>
      <c r="F257" s="82">
        <f t="shared" si="41"/>
        <v>1051466.6599999999</v>
      </c>
    </row>
    <row r="258" spans="1:6" ht="18.600000000000001" customHeight="1" x14ac:dyDescent="0.2">
      <c r="A258" s="33" t="s">
        <v>257</v>
      </c>
      <c r="B258" s="80" t="s">
        <v>132</v>
      </c>
      <c r="C258" s="71" t="s">
        <v>381</v>
      </c>
      <c r="D258" s="82">
        <f>D259</f>
        <v>1172300</v>
      </c>
      <c r="E258" s="82">
        <f>E259</f>
        <v>120833.34</v>
      </c>
      <c r="F258" s="82">
        <f t="shared" si="41"/>
        <v>1051466.6599999999</v>
      </c>
    </row>
    <row r="259" spans="1:6" ht="30.6" customHeight="1" x14ac:dyDescent="0.2">
      <c r="A259" s="33" t="s">
        <v>259</v>
      </c>
      <c r="B259" s="80" t="s">
        <v>132</v>
      </c>
      <c r="C259" s="71" t="s">
        <v>382</v>
      </c>
      <c r="D259" s="82">
        <v>1172300</v>
      </c>
      <c r="E259" s="82">
        <v>120833.34</v>
      </c>
      <c r="F259" s="82">
        <f t="shared" si="41"/>
        <v>1051466.6599999999</v>
      </c>
    </row>
    <row r="260" spans="1:6" ht="23.45" customHeight="1" x14ac:dyDescent="0.2">
      <c r="A260" s="36" t="s">
        <v>383</v>
      </c>
      <c r="B260" s="78" t="s">
        <v>132</v>
      </c>
      <c r="C260" s="72" t="s">
        <v>384</v>
      </c>
      <c r="D260" s="81">
        <f>D261+D267+D271+D274+D277</f>
        <v>9307775.8300000001</v>
      </c>
      <c r="E260" s="81">
        <f>E261+E267+E271+E274+E277</f>
        <v>5366752.33</v>
      </c>
      <c r="F260" s="81">
        <f t="shared" si="41"/>
        <v>3941023.5</v>
      </c>
    </row>
    <row r="261" spans="1:6" ht="72.75" customHeight="1" x14ac:dyDescent="0.2">
      <c r="A261" s="33" t="s">
        <v>136</v>
      </c>
      <c r="B261" s="80" t="s">
        <v>132</v>
      </c>
      <c r="C261" s="71" t="s">
        <v>385</v>
      </c>
      <c r="D261" s="82">
        <f>D262</f>
        <v>5353639.45</v>
      </c>
      <c r="E261" s="82">
        <f t="shared" ref="E261" si="50">E262</f>
        <v>3002918.66</v>
      </c>
      <c r="F261" s="82">
        <f t="shared" si="41"/>
        <v>2350720.79</v>
      </c>
    </row>
    <row r="262" spans="1:6" ht="28.9" customHeight="1" x14ac:dyDescent="0.2">
      <c r="A262" s="33" t="s">
        <v>146</v>
      </c>
      <c r="B262" s="80" t="s">
        <v>132</v>
      </c>
      <c r="C262" s="71" t="s">
        <v>386</v>
      </c>
      <c r="D262" s="82">
        <f>D263+D264+D265+D266</f>
        <v>5353639.45</v>
      </c>
      <c r="E262" s="82">
        <f t="shared" ref="E262" si="51">E263+E264+E265+E266</f>
        <v>3002918.66</v>
      </c>
      <c r="F262" s="82">
        <f t="shared" si="41"/>
        <v>2350720.79</v>
      </c>
    </row>
    <row r="263" spans="1:6" ht="32.450000000000003" customHeight="1" x14ac:dyDescent="0.2">
      <c r="A263" s="33" t="s">
        <v>148</v>
      </c>
      <c r="B263" s="80" t="s">
        <v>132</v>
      </c>
      <c r="C263" s="71" t="s">
        <v>387</v>
      </c>
      <c r="D263" s="124">
        <v>4499647.2</v>
      </c>
      <c r="E263" s="125">
        <v>2150676.41</v>
      </c>
      <c r="F263" s="82">
        <f t="shared" si="41"/>
        <v>2348970.79</v>
      </c>
    </row>
    <row r="264" spans="1:6" ht="49.15" customHeight="1" x14ac:dyDescent="0.2">
      <c r="A264" s="33" t="s">
        <v>150</v>
      </c>
      <c r="B264" s="80" t="s">
        <v>132</v>
      </c>
      <c r="C264" s="71" t="s">
        <v>388</v>
      </c>
      <c r="D264" s="124">
        <v>33645</v>
      </c>
      <c r="E264" s="124">
        <v>31895</v>
      </c>
      <c r="F264" s="82">
        <f t="shared" si="41"/>
        <v>1750</v>
      </c>
    </row>
    <row r="265" spans="1:6" ht="67.5" customHeight="1" x14ac:dyDescent="0.2">
      <c r="A265" s="33" t="s">
        <v>229</v>
      </c>
      <c r="B265" s="80" t="s">
        <v>132</v>
      </c>
      <c r="C265" s="71" t="s">
        <v>389</v>
      </c>
      <c r="D265" s="82">
        <v>0</v>
      </c>
      <c r="E265" s="82">
        <v>0</v>
      </c>
      <c r="F265" s="82">
        <f t="shared" si="41"/>
        <v>0</v>
      </c>
    </row>
    <row r="266" spans="1:6" ht="51" customHeight="1" x14ac:dyDescent="0.2">
      <c r="A266" s="33" t="s">
        <v>152</v>
      </c>
      <c r="B266" s="80" t="s">
        <v>132</v>
      </c>
      <c r="C266" s="71" t="s">
        <v>390</v>
      </c>
      <c r="D266" s="82">
        <v>820347.25</v>
      </c>
      <c r="E266" s="124">
        <v>820347.25</v>
      </c>
      <c r="F266" s="82">
        <f t="shared" si="41"/>
        <v>0</v>
      </c>
    </row>
    <row r="267" spans="1:6" ht="37.5" customHeight="1" x14ac:dyDescent="0.2">
      <c r="A267" s="33" t="s">
        <v>154</v>
      </c>
      <c r="B267" s="80" t="s">
        <v>132</v>
      </c>
      <c r="C267" s="71" t="s">
        <v>391</v>
      </c>
      <c r="D267" s="82">
        <f>D268</f>
        <v>1133621.01</v>
      </c>
      <c r="E267" s="82">
        <f>E268</f>
        <v>45700.56</v>
      </c>
      <c r="F267" s="82">
        <f t="shared" si="41"/>
        <v>1087920.45</v>
      </c>
    </row>
    <row r="268" spans="1:6" ht="43.5" customHeight="1" x14ac:dyDescent="0.2">
      <c r="A268" s="33" t="s">
        <v>156</v>
      </c>
      <c r="B268" s="80" t="s">
        <v>132</v>
      </c>
      <c r="C268" s="71" t="s">
        <v>392</v>
      </c>
      <c r="D268" s="82">
        <f>D269+D270</f>
        <v>1133621.01</v>
      </c>
      <c r="E268" s="82">
        <f>E269+E270</f>
        <v>45700.56</v>
      </c>
      <c r="F268" s="82">
        <f t="shared" si="41"/>
        <v>1087920.45</v>
      </c>
    </row>
    <row r="269" spans="1:6" ht="39" customHeight="1" x14ac:dyDescent="0.2">
      <c r="A269" s="33" t="s">
        <v>158</v>
      </c>
      <c r="B269" s="80" t="s">
        <v>132</v>
      </c>
      <c r="C269" s="71" t="s">
        <v>393</v>
      </c>
      <c r="D269" s="82">
        <v>63200</v>
      </c>
      <c r="E269" s="82">
        <v>18558.599999999999</v>
      </c>
      <c r="F269" s="82">
        <f t="shared" si="41"/>
        <v>44641.4</v>
      </c>
    </row>
    <row r="270" spans="1:6" ht="19.149999999999999" customHeight="1" x14ac:dyDescent="0.2">
      <c r="A270" s="33" t="s">
        <v>160</v>
      </c>
      <c r="B270" s="80" t="s">
        <v>132</v>
      </c>
      <c r="C270" s="71" t="s">
        <v>394</v>
      </c>
      <c r="D270" s="124">
        <v>1070421.01</v>
      </c>
      <c r="E270" s="124">
        <v>27141.96</v>
      </c>
      <c r="F270" s="82">
        <f t="shared" si="41"/>
        <v>1043279.05</v>
      </c>
    </row>
    <row r="271" spans="1:6" ht="40.5" customHeight="1" x14ac:dyDescent="0.2">
      <c r="A271" s="33" t="s">
        <v>299</v>
      </c>
      <c r="B271" s="80" t="s">
        <v>132</v>
      </c>
      <c r="C271" s="71" t="s">
        <v>596</v>
      </c>
      <c r="D271" s="82">
        <f>D272</f>
        <v>1531945.87</v>
      </c>
      <c r="E271" s="82">
        <f>E272</f>
        <v>1513566.96</v>
      </c>
      <c r="F271" s="82">
        <f t="shared" si="41"/>
        <v>18378.910000000149</v>
      </c>
    </row>
    <row r="272" spans="1:6" ht="16.899999999999999" customHeight="1" x14ac:dyDescent="0.2">
      <c r="A272" s="33" t="s">
        <v>301</v>
      </c>
      <c r="B272" s="80" t="s">
        <v>132</v>
      </c>
      <c r="C272" s="71" t="s">
        <v>597</v>
      </c>
      <c r="D272" s="82">
        <f>D273</f>
        <v>1531945.87</v>
      </c>
      <c r="E272" s="82">
        <f>E273</f>
        <v>1513566.96</v>
      </c>
      <c r="F272" s="82">
        <f t="shared" si="41"/>
        <v>18378.910000000149</v>
      </c>
    </row>
    <row r="273" spans="1:6" ht="44.25" customHeight="1" x14ac:dyDescent="0.2">
      <c r="A273" s="33" t="s">
        <v>303</v>
      </c>
      <c r="B273" s="80" t="s">
        <v>132</v>
      </c>
      <c r="C273" s="71" t="s">
        <v>598</v>
      </c>
      <c r="D273" s="82">
        <v>1531945.87</v>
      </c>
      <c r="E273" s="82">
        <v>1513566.96</v>
      </c>
      <c r="F273" s="82">
        <f t="shared" si="41"/>
        <v>18378.910000000149</v>
      </c>
    </row>
    <row r="274" spans="1:6" ht="44.25" customHeight="1" x14ac:dyDescent="0.2">
      <c r="A274" s="33" t="s">
        <v>255</v>
      </c>
      <c r="B274" s="80" t="s">
        <v>132</v>
      </c>
      <c r="C274" s="71" t="s">
        <v>395</v>
      </c>
      <c r="D274" s="82">
        <f>D275</f>
        <v>1278291.42</v>
      </c>
      <c r="E274" s="82">
        <f>E275</f>
        <v>801432</v>
      </c>
      <c r="F274" s="82">
        <f t="shared" si="41"/>
        <v>476859.41999999993</v>
      </c>
    </row>
    <row r="275" spans="1:6" ht="39.6" customHeight="1" x14ac:dyDescent="0.2">
      <c r="A275" s="33" t="s">
        <v>350</v>
      </c>
      <c r="B275" s="80" t="s">
        <v>132</v>
      </c>
      <c r="C275" s="71" t="s">
        <v>396</v>
      </c>
      <c r="D275" s="82">
        <f>D276</f>
        <v>1278291.42</v>
      </c>
      <c r="E275" s="82">
        <f>E276</f>
        <v>801432</v>
      </c>
      <c r="F275" s="82">
        <f t="shared" si="41"/>
        <v>476859.41999999993</v>
      </c>
    </row>
    <row r="276" spans="1:6" ht="27" customHeight="1" x14ac:dyDescent="0.2">
      <c r="A276" s="33" t="s">
        <v>352</v>
      </c>
      <c r="B276" s="80" t="s">
        <v>132</v>
      </c>
      <c r="C276" s="71" t="s">
        <v>397</v>
      </c>
      <c r="D276" s="82">
        <v>1278291.42</v>
      </c>
      <c r="E276" s="124">
        <v>801432</v>
      </c>
      <c r="F276" s="82">
        <f t="shared" si="41"/>
        <v>476859.41999999993</v>
      </c>
    </row>
    <row r="277" spans="1:6" ht="21.6" customHeight="1" x14ac:dyDescent="0.2">
      <c r="A277" s="33" t="s">
        <v>162</v>
      </c>
      <c r="B277" s="80" t="s">
        <v>132</v>
      </c>
      <c r="C277" s="71" t="s">
        <v>398</v>
      </c>
      <c r="D277" s="82">
        <f>D278</f>
        <v>10278.08</v>
      </c>
      <c r="E277" s="82">
        <f>E280</f>
        <v>3134.15</v>
      </c>
      <c r="F277" s="82">
        <f t="shared" si="41"/>
        <v>7143.93</v>
      </c>
    </row>
    <row r="278" spans="1:6" ht="22.15" customHeight="1" x14ac:dyDescent="0.2">
      <c r="A278" s="33" t="s">
        <v>168</v>
      </c>
      <c r="B278" s="80" t="s">
        <v>132</v>
      </c>
      <c r="C278" s="71" t="s">
        <v>399</v>
      </c>
      <c r="D278" s="82">
        <f>D279+D280</f>
        <v>10278.08</v>
      </c>
      <c r="E278" s="82">
        <f>E279+E280</f>
        <v>3134.15</v>
      </c>
      <c r="F278" s="82">
        <f t="shared" si="41"/>
        <v>7143.93</v>
      </c>
    </row>
    <row r="279" spans="1:6" ht="19.149999999999999" customHeight="1" x14ac:dyDescent="0.2">
      <c r="A279" s="33" t="s">
        <v>172</v>
      </c>
      <c r="B279" s="80" t="s">
        <v>132</v>
      </c>
      <c r="C279" s="71" t="s">
        <v>400</v>
      </c>
      <c r="D279" s="82">
        <v>2278.08</v>
      </c>
      <c r="E279" s="82">
        <v>0</v>
      </c>
      <c r="F279" s="82">
        <f t="shared" si="41"/>
        <v>2278.08</v>
      </c>
    </row>
    <row r="280" spans="1:6" ht="19.149999999999999" customHeight="1" x14ac:dyDescent="0.2">
      <c r="A280" s="33" t="s">
        <v>174</v>
      </c>
      <c r="B280" s="80" t="s">
        <v>132</v>
      </c>
      <c r="C280" s="71" t="s">
        <v>727</v>
      </c>
      <c r="D280" s="82">
        <v>8000</v>
      </c>
      <c r="E280" s="82">
        <v>3134.15</v>
      </c>
      <c r="F280" s="82">
        <f t="shared" si="41"/>
        <v>4865.8500000000004</v>
      </c>
    </row>
    <row r="281" spans="1:6" ht="17.25" customHeight="1" x14ac:dyDescent="0.2">
      <c r="A281" s="36" t="s">
        <v>401</v>
      </c>
      <c r="B281" s="78" t="s">
        <v>132</v>
      </c>
      <c r="C281" s="72" t="s">
        <v>402</v>
      </c>
      <c r="D281" s="81">
        <f>D282+D285+D288</f>
        <v>49979819.539999999</v>
      </c>
      <c r="E281" s="81">
        <f t="shared" ref="E281" si="52">E282+E285+E288</f>
        <v>22601431.680000003</v>
      </c>
      <c r="F281" s="81">
        <f t="shared" si="41"/>
        <v>27378387.859999996</v>
      </c>
    </row>
    <row r="282" spans="1:6" ht="58.15" customHeight="1" x14ac:dyDescent="0.2">
      <c r="A282" s="33" t="s">
        <v>136</v>
      </c>
      <c r="B282" s="80" t="s">
        <v>132</v>
      </c>
      <c r="C282" s="71" t="s">
        <v>403</v>
      </c>
      <c r="D282" s="82">
        <f t="shared" ref="D282:E284" si="53">D305</f>
        <v>127267.4</v>
      </c>
      <c r="E282" s="82">
        <f t="shared" si="53"/>
        <v>0</v>
      </c>
      <c r="F282" s="82">
        <f t="shared" si="41"/>
        <v>127267.4</v>
      </c>
    </row>
    <row r="283" spans="1:6" ht="30.6" customHeight="1" x14ac:dyDescent="0.2">
      <c r="A283" s="33" t="s">
        <v>146</v>
      </c>
      <c r="B283" s="80" t="s">
        <v>132</v>
      </c>
      <c r="C283" s="71" t="s">
        <v>404</v>
      </c>
      <c r="D283" s="82">
        <f t="shared" si="53"/>
        <v>127267.4</v>
      </c>
      <c r="E283" s="82">
        <f t="shared" si="53"/>
        <v>0</v>
      </c>
      <c r="F283" s="82">
        <f t="shared" si="41"/>
        <v>127267.4</v>
      </c>
    </row>
    <row r="284" spans="1:6" ht="57.6" customHeight="1" x14ac:dyDescent="0.2">
      <c r="A284" s="33" t="s">
        <v>229</v>
      </c>
      <c r="B284" s="80" t="s">
        <v>132</v>
      </c>
      <c r="C284" s="71" t="s">
        <v>405</v>
      </c>
      <c r="D284" s="82">
        <f t="shared" si="53"/>
        <v>127267.4</v>
      </c>
      <c r="E284" s="82">
        <f t="shared" si="53"/>
        <v>0</v>
      </c>
      <c r="F284" s="82">
        <f t="shared" si="41"/>
        <v>127267.4</v>
      </c>
    </row>
    <row r="285" spans="1:6" ht="45" customHeight="1" x14ac:dyDescent="0.2">
      <c r="A285" s="33" t="s">
        <v>154</v>
      </c>
      <c r="B285" s="80" t="s">
        <v>132</v>
      </c>
      <c r="C285" s="71" t="s">
        <v>406</v>
      </c>
      <c r="D285" s="82">
        <f t="shared" ref="D285:E287" si="54">D295+D308</f>
        <v>512892.6</v>
      </c>
      <c r="E285" s="82">
        <f t="shared" si="54"/>
        <v>211732.6</v>
      </c>
      <c r="F285" s="82">
        <f t="shared" si="41"/>
        <v>301160</v>
      </c>
    </row>
    <row r="286" spans="1:6" ht="45.6" customHeight="1" x14ac:dyDescent="0.2">
      <c r="A286" s="33" t="s">
        <v>156</v>
      </c>
      <c r="B286" s="80" t="s">
        <v>132</v>
      </c>
      <c r="C286" s="71" t="s">
        <v>407</v>
      </c>
      <c r="D286" s="82">
        <f t="shared" si="54"/>
        <v>512892.6</v>
      </c>
      <c r="E286" s="82">
        <f t="shared" si="54"/>
        <v>211732.6</v>
      </c>
      <c r="F286" s="82">
        <f t="shared" si="41"/>
        <v>301160</v>
      </c>
    </row>
    <row r="287" spans="1:6" ht="21" customHeight="1" x14ac:dyDescent="0.2">
      <c r="A287" s="33" t="s">
        <v>160</v>
      </c>
      <c r="B287" s="80" t="s">
        <v>132</v>
      </c>
      <c r="C287" s="71" t="s">
        <v>408</v>
      </c>
      <c r="D287" s="82">
        <f t="shared" si="54"/>
        <v>512892.6</v>
      </c>
      <c r="E287" s="82">
        <f t="shared" si="54"/>
        <v>211732.6</v>
      </c>
      <c r="F287" s="82">
        <f t="shared" si="41"/>
        <v>301160</v>
      </c>
    </row>
    <row r="288" spans="1:6" ht="39" customHeight="1" x14ac:dyDescent="0.2">
      <c r="A288" s="33" t="s">
        <v>255</v>
      </c>
      <c r="B288" s="80" t="s">
        <v>132</v>
      </c>
      <c r="C288" s="71" t="s">
        <v>409</v>
      </c>
      <c r="D288" s="82">
        <f t="shared" ref="D288:D293" si="55">D298</f>
        <v>49339659.539999999</v>
      </c>
      <c r="E288" s="82">
        <f t="shared" ref="E288" si="56">E298</f>
        <v>22389699.080000002</v>
      </c>
      <c r="F288" s="82">
        <f t="shared" si="41"/>
        <v>26949960.459999997</v>
      </c>
    </row>
    <row r="289" spans="1:6" ht="17.45" customHeight="1" x14ac:dyDescent="0.2">
      <c r="A289" s="33" t="s">
        <v>257</v>
      </c>
      <c r="B289" s="80" t="s">
        <v>132</v>
      </c>
      <c r="C289" s="71" t="s">
        <v>410</v>
      </c>
      <c r="D289" s="82">
        <f t="shared" si="55"/>
        <v>49136795.490000002</v>
      </c>
      <c r="E289" s="82">
        <f t="shared" ref="E289" si="57">E299</f>
        <v>22389699.080000002</v>
      </c>
      <c r="F289" s="82">
        <f t="shared" si="41"/>
        <v>26747096.41</v>
      </c>
    </row>
    <row r="290" spans="1:6" ht="68.25" customHeight="1" x14ac:dyDescent="0.2">
      <c r="A290" s="33" t="s">
        <v>307</v>
      </c>
      <c r="B290" s="80" t="s">
        <v>132</v>
      </c>
      <c r="C290" s="71" t="s">
        <v>411</v>
      </c>
      <c r="D290" s="82">
        <f>D300</f>
        <v>44829658.539999999</v>
      </c>
      <c r="E290" s="82">
        <f t="shared" ref="E290" si="58">E300</f>
        <v>19811343.460000001</v>
      </c>
      <c r="F290" s="82">
        <f t="shared" si="41"/>
        <v>25018315.079999998</v>
      </c>
    </row>
    <row r="291" spans="1:6" ht="27" customHeight="1" x14ac:dyDescent="0.2">
      <c r="A291" s="33" t="s">
        <v>259</v>
      </c>
      <c r="B291" s="80" t="s">
        <v>132</v>
      </c>
      <c r="C291" s="71" t="s">
        <v>412</v>
      </c>
      <c r="D291" s="82">
        <f t="shared" si="55"/>
        <v>4307136.95</v>
      </c>
      <c r="E291" s="82">
        <f t="shared" ref="E291" si="59">E301</f>
        <v>2578355.62</v>
      </c>
      <c r="F291" s="82">
        <f t="shared" si="41"/>
        <v>1728781.33</v>
      </c>
    </row>
    <row r="292" spans="1:6" ht="39" customHeight="1" x14ac:dyDescent="0.2">
      <c r="A292" s="33" t="s">
        <v>350</v>
      </c>
      <c r="B292" s="80" t="s">
        <v>132</v>
      </c>
      <c r="C292" s="71" t="s">
        <v>413</v>
      </c>
      <c r="D292" s="82">
        <f t="shared" si="55"/>
        <v>202864.05</v>
      </c>
      <c r="E292" s="82">
        <v>0</v>
      </c>
      <c r="F292" s="82">
        <f t="shared" si="41"/>
        <v>202864.05</v>
      </c>
    </row>
    <row r="293" spans="1:6" ht="28.15" customHeight="1" x14ac:dyDescent="0.2">
      <c r="A293" s="33" t="s">
        <v>352</v>
      </c>
      <c r="B293" s="80" t="s">
        <v>132</v>
      </c>
      <c r="C293" s="71" t="s">
        <v>414</v>
      </c>
      <c r="D293" s="82">
        <f t="shared" si="55"/>
        <v>202864.05</v>
      </c>
      <c r="E293" s="82">
        <v>0</v>
      </c>
      <c r="F293" s="82">
        <f t="shared" si="41"/>
        <v>202864.05</v>
      </c>
    </row>
    <row r="294" spans="1:6" x14ac:dyDescent="0.2">
      <c r="A294" s="36" t="s">
        <v>415</v>
      </c>
      <c r="B294" s="78" t="s">
        <v>132</v>
      </c>
      <c r="C294" s="72" t="s">
        <v>416</v>
      </c>
      <c r="D294" s="81">
        <f>D295+D298</f>
        <v>49614819.539999999</v>
      </c>
      <c r="E294" s="81">
        <f>E295+E298+E302</f>
        <v>22406699.080000002</v>
      </c>
      <c r="F294" s="81">
        <f t="shared" si="41"/>
        <v>27208120.459999997</v>
      </c>
    </row>
    <row r="295" spans="1:6" ht="39" customHeight="1" x14ac:dyDescent="0.2">
      <c r="A295" s="33" t="s">
        <v>154</v>
      </c>
      <c r="B295" s="80" t="s">
        <v>132</v>
      </c>
      <c r="C295" s="71" t="s">
        <v>417</v>
      </c>
      <c r="D295" s="82">
        <f>D296</f>
        <v>275160</v>
      </c>
      <c r="E295" s="82">
        <f>E296</f>
        <v>17000</v>
      </c>
      <c r="F295" s="82">
        <f t="shared" si="41"/>
        <v>258160</v>
      </c>
    </row>
    <row r="296" spans="1:6" ht="39.6" customHeight="1" x14ac:dyDescent="0.2">
      <c r="A296" s="33" t="s">
        <v>156</v>
      </c>
      <c r="B296" s="80" t="s">
        <v>132</v>
      </c>
      <c r="C296" s="71" t="s">
        <v>418</v>
      </c>
      <c r="D296" s="82">
        <f>D297</f>
        <v>275160</v>
      </c>
      <c r="E296" s="82">
        <f>E297</f>
        <v>17000</v>
      </c>
      <c r="F296" s="82">
        <f t="shared" si="41"/>
        <v>258160</v>
      </c>
    </row>
    <row r="297" spans="1:6" ht="19.149999999999999" customHeight="1" x14ac:dyDescent="0.2">
      <c r="A297" s="33" t="s">
        <v>160</v>
      </c>
      <c r="B297" s="80" t="s">
        <v>132</v>
      </c>
      <c r="C297" s="71" t="s">
        <v>419</v>
      </c>
      <c r="D297" s="82">
        <v>275160</v>
      </c>
      <c r="E297" s="82">
        <v>17000</v>
      </c>
      <c r="F297" s="82">
        <f t="shared" ref="F297:F363" si="60">D297-E297</f>
        <v>258160</v>
      </c>
    </row>
    <row r="298" spans="1:6" ht="37.9" customHeight="1" x14ac:dyDescent="0.2">
      <c r="A298" s="33" t="s">
        <v>255</v>
      </c>
      <c r="B298" s="80" t="s">
        <v>132</v>
      </c>
      <c r="C298" s="71" t="s">
        <v>420</v>
      </c>
      <c r="D298" s="82">
        <f>D299+D302</f>
        <v>49339659.539999999</v>
      </c>
      <c r="E298" s="82">
        <f>E299</f>
        <v>22389699.080000002</v>
      </c>
      <c r="F298" s="82">
        <f t="shared" si="60"/>
        <v>26949960.459999997</v>
      </c>
    </row>
    <row r="299" spans="1:6" ht="24" customHeight="1" x14ac:dyDescent="0.2">
      <c r="A299" s="33" t="s">
        <v>257</v>
      </c>
      <c r="B299" s="80" t="s">
        <v>132</v>
      </c>
      <c r="C299" s="71" t="s">
        <v>421</v>
      </c>
      <c r="D299" s="82">
        <f>D300+D301</f>
        <v>49136795.490000002</v>
      </c>
      <c r="E299" s="82">
        <f t="shared" ref="E299" si="61">E300+E301</f>
        <v>22389699.080000002</v>
      </c>
      <c r="F299" s="82">
        <f t="shared" si="60"/>
        <v>26747096.41</v>
      </c>
    </row>
    <row r="300" spans="1:6" ht="60" customHeight="1" x14ac:dyDescent="0.2">
      <c r="A300" s="33" t="s">
        <v>307</v>
      </c>
      <c r="B300" s="80" t="s">
        <v>132</v>
      </c>
      <c r="C300" s="71" t="s">
        <v>422</v>
      </c>
      <c r="D300" s="124">
        <v>44829658.539999999</v>
      </c>
      <c r="E300" s="124">
        <v>19811343.460000001</v>
      </c>
      <c r="F300" s="82">
        <f t="shared" si="60"/>
        <v>25018315.079999998</v>
      </c>
    </row>
    <row r="301" spans="1:6" ht="26.45" customHeight="1" x14ac:dyDescent="0.2">
      <c r="A301" s="33" t="s">
        <v>259</v>
      </c>
      <c r="B301" s="80" t="s">
        <v>132</v>
      </c>
      <c r="C301" s="71" t="s">
        <v>423</v>
      </c>
      <c r="D301" s="124">
        <v>4307136.95</v>
      </c>
      <c r="E301" s="82">
        <v>2578355.62</v>
      </c>
      <c r="F301" s="82">
        <f t="shared" si="60"/>
        <v>1728781.33</v>
      </c>
    </row>
    <row r="302" spans="1:6" ht="34.15" customHeight="1" x14ac:dyDescent="0.2">
      <c r="A302" s="33" t="s">
        <v>350</v>
      </c>
      <c r="B302" s="80" t="s">
        <v>132</v>
      </c>
      <c r="C302" s="71" t="s">
        <v>424</v>
      </c>
      <c r="D302" s="82">
        <f>D303</f>
        <v>202864.05</v>
      </c>
      <c r="E302" s="82">
        <v>0</v>
      </c>
      <c r="F302" s="82">
        <f t="shared" si="60"/>
        <v>202864.05</v>
      </c>
    </row>
    <row r="303" spans="1:6" ht="27.6" customHeight="1" x14ac:dyDescent="0.2">
      <c r="A303" s="33" t="s">
        <v>352</v>
      </c>
      <c r="B303" s="80" t="s">
        <v>132</v>
      </c>
      <c r="C303" s="71" t="s">
        <v>425</v>
      </c>
      <c r="D303" s="82">
        <v>202864.05</v>
      </c>
      <c r="E303" s="82">
        <v>0</v>
      </c>
      <c r="F303" s="82">
        <f t="shared" si="60"/>
        <v>202864.05</v>
      </c>
    </row>
    <row r="304" spans="1:6" ht="28.15" customHeight="1" x14ac:dyDescent="0.2">
      <c r="A304" s="36" t="s">
        <v>426</v>
      </c>
      <c r="B304" s="78" t="s">
        <v>132</v>
      </c>
      <c r="C304" s="72" t="s">
        <v>427</v>
      </c>
      <c r="D304" s="81">
        <f>D308+D305</f>
        <v>365000</v>
      </c>
      <c r="E304" s="81">
        <f>E308+E305</f>
        <v>194732.6</v>
      </c>
      <c r="F304" s="81">
        <f t="shared" si="60"/>
        <v>170267.4</v>
      </c>
    </row>
    <row r="305" spans="1:6" ht="74.25" customHeight="1" x14ac:dyDescent="0.2">
      <c r="A305" s="33" t="s">
        <v>136</v>
      </c>
      <c r="B305" s="80" t="s">
        <v>132</v>
      </c>
      <c r="C305" s="71" t="s">
        <v>789</v>
      </c>
      <c r="D305" s="82">
        <f>D306</f>
        <v>127267.4</v>
      </c>
      <c r="E305" s="82">
        <v>0</v>
      </c>
      <c r="F305" s="82">
        <f t="shared" si="60"/>
        <v>127267.4</v>
      </c>
    </row>
    <row r="306" spans="1:6" ht="35.450000000000003" customHeight="1" x14ac:dyDescent="0.2">
      <c r="A306" s="33" t="s">
        <v>146</v>
      </c>
      <c r="B306" s="80" t="s">
        <v>132</v>
      </c>
      <c r="C306" s="71" t="s">
        <v>790</v>
      </c>
      <c r="D306" s="82">
        <f>D307</f>
        <v>127267.4</v>
      </c>
      <c r="E306" s="82">
        <v>0</v>
      </c>
      <c r="F306" s="82">
        <f t="shared" si="60"/>
        <v>127267.4</v>
      </c>
    </row>
    <row r="307" spans="1:6" ht="59.45" customHeight="1" x14ac:dyDescent="0.2">
      <c r="A307" s="33" t="s">
        <v>229</v>
      </c>
      <c r="B307" s="80" t="s">
        <v>132</v>
      </c>
      <c r="C307" s="71" t="s">
        <v>791</v>
      </c>
      <c r="D307" s="82">
        <v>127267.4</v>
      </c>
      <c r="E307" s="82">
        <v>0</v>
      </c>
      <c r="F307" s="82">
        <f t="shared" si="60"/>
        <v>127267.4</v>
      </c>
    </row>
    <row r="308" spans="1:6" ht="45" customHeight="1" x14ac:dyDescent="0.2">
      <c r="A308" s="33" t="s">
        <v>154</v>
      </c>
      <c r="B308" s="80" t="s">
        <v>132</v>
      </c>
      <c r="C308" s="71" t="s">
        <v>726</v>
      </c>
      <c r="D308" s="82">
        <f>D309</f>
        <v>237732.6</v>
      </c>
      <c r="E308" s="82">
        <f>E309</f>
        <v>194732.6</v>
      </c>
      <c r="F308" s="82">
        <f t="shared" si="60"/>
        <v>43000</v>
      </c>
    </row>
    <row r="309" spans="1:6" ht="42.6" customHeight="1" x14ac:dyDescent="0.2">
      <c r="A309" s="33" t="s">
        <v>156</v>
      </c>
      <c r="B309" s="80" t="s">
        <v>132</v>
      </c>
      <c r="C309" s="71" t="s">
        <v>725</v>
      </c>
      <c r="D309" s="82">
        <f>D310</f>
        <v>237732.6</v>
      </c>
      <c r="E309" s="82">
        <f>E310</f>
        <v>194732.6</v>
      </c>
      <c r="F309" s="82">
        <f t="shared" si="60"/>
        <v>43000</v>
      </c>
    </row>
    <row r="310" spans="1:6" ht="23.45" customHeight="1" x14ac:dyDescent="0.2">
      <c r="A310" s="33" t="s">
        <v>160</v>
      </c>
      <c r="B310" s="80" t="s">
        <v>132</v>
      </c>
      <c r="C310" s="71" t="s">
        <v>724</v>
      </c>
      <c r="D310" s="82">
        <v>237732.6</v>
      </c>
      <c r="E310" s="82">
        <v>194732.6</v>
      </c>
      <c r="F310" s="82">
        <f t="shared" si="60"/>
        <v>43000</v>
      </c>
    </row>
    <row r="311" spans="1:6" ht="19.149999999999999" customHeight="1" x14ac:dyDescent="0.2">
      <c r="A311" s="36" t="s">
        <v>428</v>
      </c>
      <c r="B311" s="78" t="s">
        <v>132</v>
      </c>
      <c r="C311" s="72" t="s">
        <v>429</v>
      </c>
      <c r="D311" s="81">
        <f>D312+D315+D318+D325+D328</f>
        <v>12927026.25</v>
      </c>
      <c r="E311" s="81">
        <f>E312+E315+E318+E325+E328</f>
        <v>3473930.94</v>
      </c>
      <c r="F311" s="81">
        <f t="shared" si="60"/>
        <v>9453095.3100000005</v>
      </c>
    </row>
    <row r="312" spans="1:6" ht="78" customHeight="1" x14ac:dyDescent="0.2">
      <c r="A312" s="33" t="s">
        <v>136</v>
      </c>
      <c r="B312" s="80" t="s">
        <v>132</v>
      </c>
      <c r="C312" s="71" t="s">
        <v>430</v>
      </c>
      <c r="D312" s="82">
        <f>D351</f>
        <v>5000</v>
      </c>
      <c r="E312" s="82">
        <v>0</v>
      </c>
      <c r="F312" s="82">
        <f t="shared" si="60"/>
        <v>5000</v>
      </c>
    </row>
    <row r="313" spans="1:6" ht="29.45" customHeight="1" x14ac:dyDescent="0.2">
      <c r="A313" s="33" t="s">
        <v>146</v>
      </c>
      <c r="B313" s="80" t="s">
        <v>132</v>
      </c>
      <c r="C313" s="71" t="s">
        <v>431</v>
      </c>
      <c r="D313" s="82">
        <v>5000</v>
      </c>
      <c r="E313" s="82">
        <v>0</v>
      </c>
      <c r="F313" s="82">
        <f t="shared" si="60"/>
        <v>5000</v>
      </c>
    </row>
    <row r="314" spans="1:6" ht="64.5" customHeight="1" x14ac:dyDescent="0.2">
      <c r="A314" s="33" t="s">
        <v>229</v>
      </c>
      <c r="B314" s="80" t="s">
        <v>132</v>
      </c>
      <c r="C314" s="71" t="s">
        <v>432</v>
      </c>
      <c r="D314" s="82">
        <f>D353</f>
        <v>5000</v>
      </c>
      <c r="E314" s="82">
        <v>0</v>
      </c>
      <c r="F314" s="82">
        <f t="shared" si="60"/>
        <v>5000</v>
      </c>
    </row>
    <row r="315" spans="1:6" ht="41.25" customHeight="1" x14ac:dyDescent="0.2">
      <c r="A315" s="33" t="s">
        <v>154</v>
      </c>
      <c r="B315" s="80" t="s">
        <v>132</v>
      </c>
      <c r="C315" s="71" t="s">
        <v>433</v>
      </c>
      <c r="D315" s="82">
        <f t="shared" ref="D315:E316" si="62">D354</f>
        <v>330992.55</v>
      </c>
      <c r="E315" s="82">
        <f>E354</f>
        <v>6390</v>
      </c>
      <c r="F315" s="82">
        <f t="shared" si="60"/>
        <v>324602.55</v>
      </c>
    </row>
    <row r="316" spans="1:6" ht="37.15" customHeight="1" x14ac:dyDescent="0.2">
      <c r="A316" s="33" t="s">
        <v>156</v>
      </c>
      <c r="B316" s="80" t="s">
        <v>132</v>
      </c>
      <c r="C316" s="71" t="s">
        <v>434</v>
      </c>
      <c r="D316" s="82">
        <f t="shared" si="62"/>
        <v>330992.55</v>
      </c>
      <c r="E316" s="82">
        <f t="shared" si="62"/>
        <v>6390</v>
      </c>
      <c r="F316" s="82">
        <f t="shared" si="60"/>
        <v>324602.55</v>
      </c>
    </row>
    <row r="317" spans="1:6" ht="19.899999999999999" customHeight="1" x14ac:dyDescent="0.2">
      <c r="A317" s="33" t="s">
        <v>160</v>
      </c>
      <c r="B317" s="80" t="s">
        <v>132</v>
      </c>
      <c r="C317" s="71" t="s">
        <v>435</v>
      </c>
      <c r="D317" s="82">
        <f>D356</f>
        <v>330992.55</v>
      </c>
      <c r="E317" s="82">
        <f t="shared" ref="E317" si="63">E356</f>
        <v>6390</v>
      </c>
      <c r="F317" s="82">
        <f t="shared" si="60"/>
        <v>324602.55</v>
      </c>
    </row>
    <row r="318" spans="1:6" ht="27.6" customHeight="1" x14ac:dyDescent="0.2">
      <c r="A318" s="33" t="s">
        <v>436</v>
      </c>
      <c r="B318" s="80" t="s">
        <v>132</v>
      </c>
      <c r="C318" s="71" t="s">
        <v>437</v>
      </c>
      <c r="D318" s="82">
        <f>D319+D321+D324</f>
        <v>10652333.699999999</v>
      </c>
      <c r="E318" s="82">
        <f>E319+E321+E324</f>
        <v>3411540.94</v>
      </c>
      <c r="F318" s="82">
        <f t="shared" si="60"/>
        <v>7240792.7599999998</v>
      </c>
    </row>
    <row r="319" spans="1:6" ht="29.45" customHeight="1" x14ac:dyDescent="0.2">
      <c r="A319" s="33" t="s">
        <v>438</v>
      </c>
      <c r="B319" s="80" t="s">
        <v>132</v>
      </c>
      <c r="C319" s="71" t="s">
        <v>439</v>
      </c>
      <c r="D319" s="82">
        <f>D333</f>
        <v>8613963.5999999996</v>
      </c>
      <c r="E319" s="82">
        <f>E333</f>
        <v>2772629.4</v>
      </c>
      <c r="F319" s="82">
        <f t="shared" si="60"/>
        <v>5841334.1999999993</v>
      </c>
    </row>
    <row r="320" spans="1:6" ht="22.9" customHeight="1" x14ac:dyDescent="0.2">
      <c r="A320" s="33" t="s">
        <v>440</v>
      </c>
      <c r="B320" s="80" t="s">
        <v>132</v>
      </c>
      <c r="C320" s="71" t="s">
        <v>441</v>
      </c>
      <c r="D320" s="82">
        <f>D334</f>
        <v>8613963.5999999996</v>
      </c>
      <c r="E320" s="82">
        <f>E334</f>
        <v>2772629.4</v>
      </c>
      <c r="F320" s="82">
        <f t="shared" si="60"/>
        <v>5841334.1999999993</v>
      </c>
    </row>
    <row r="321" spans="1:6" ht="25.9" customHeight="1" x14ac:dyDescent="0.2">
      <c r="A321" s="33" t="s">
        <v>442</v>
      </c>
      <c r="B321" s="80" t="s">
        <v>132</v>
      </c>
      <c r="C321" s="71" t="s">
        <v>443</v>
      </c>
      <c r="D321" s="82">
        <f>D337+D342+D358</f>
        <v>1999370.1</v>
      </c>
      <c r="E321" s="82">
        <f>E337+E342+E358</f>
        <v>599911.54</v>
      </c>
      <c r="F321" s="82">
        <f t="shared" si="60"/>
        <v>1399458.56</v>
      </c>
    </row>
    <row r="322" spans="1:6" ht="37.15" customHeight="1" x14ac:dyDescent="0.2">
      <c r="A322" s="33" t="s">
        <v>444</v>
      </c>
      <c r="B322" s="80" t="s">
        <v>132</v>
      </c>
      <c r="C322" s="71" t="s">
        <v>445</v>
      </c>
      <c r="D322" s="82">
        <f>D338+D359</f>
        <v>840000</v>
      </c>
      <c r="E322" s="82">
        <f>E338+E359</f>
        <v>275039.44</v>
      </c>
      <c r="F322" s="82">
        <f t="shared" si="60"/>
        <v>564960.56000000006</v>
      </c>
    </row>
    <row r="323" spans="1:6" ht="20.45" customHeight="1" x14ac:dyDescent="0.2">
      <c r="A323" s="33" t="s">
        <v>446</v>
      </c>
      <c r="B323" s="80" t="s">
        <v>132</v>
      </c>
      <c r="C323" s="71" t="s">
        <v>447</v>
      </c>
      <c r="D323" s="82">
        <f>D339+D343</f>
        <v>1159370.1000000001</v>
      </c>
      <c r="E323" s="82">
        <f>E339+E343</f>
        <v>324872.09999999998</v>
      </c>
      <c r="F323" s="82">
        <f t="shared" si="60"/>
        <v>834498.00000000012</v>
      </c>
    </row>
    <row r="324" spans="1:6" x14ac:dyDescent="0.2">
      <c r="A324" s="33" t="s">
        <v>448</v>
      </c>
      <c r="B324" s="80" t="s">
        <v>132</v>
      </c>
      <c r="C324" s="71" t="s">
        <v>449</v>
      </c>
      <c r="D324" s="82">
        <f>D360</f>
        <v>39000</v>
      </c>
      <c r="E324" s="82">
        <f>E360</f>
        <v>39000</v>
      </c>
      <c r="F324" s="82">
        <f t="shared" si="60"/>
        <v>0</v>
      </c>
    </row>
    <row r="325" spans="1:6" ht="37.5" customHeight="1" x14ac:dyDescent="0.2">
      <c r="A325" s="33" t="s">
        <v>299</v>
      </c>
      <c r="B325" s="80" t="s">
        <v>132</v>
      </c>
      <c r="C325" s="71" t="s">
        <v>450</v>
      </c>
      <c r="D325" s="82">
        <f t="shared" ref="D325:E326" si="64">D344</f>
        <v>0</v>
      </c>
      <c r="E325" s="82">
        <f t="shared" si="64"/>
        <v>0</v>
      </c>
      <c r="F325" s="82">
        <f t="shared" si="60"/>
        <v>0</v>
      </c>
    </row>
    <row r="326" spans="1:6" ht="18.75" customHeight="1" x14ac:dyDescent="0.2">
      <c r="A326" s="33" t="s">
        <v>301</v>
      </c>
      <c r="B326" s="80" t="s">
        <v>132</v>
      </c>
      <c r="C326" s="71" t="s">
        <v>451</v>
      </c>
      <c r="D326" s="82">
        <f t="shared" si="64"/>
        <v>0</v>
      </c>
      <c r="E326" s="82">
        <f t="shared" si="64"/>
        <v>0</v>
      </c>
      <c r="F326" s="82">
        <f t="shared" si="60"/>
        <v>0</v>
      </c>
    </row>
    <row r="327" spans="1:6" ht="52.15" customHeight="1" x14ac:dyDescent="0.2">
      <c r="A327" s="33" t="s">
        <v>452</v>
      </c>
      <c r="B327" s="80" t="s">
        <v>132</v>
      </c>
      <c r="C327" s="71" t="s">
        <v>453</v>
      </c>
      <c r="D327" s="82">
        <f>D346</f>
        <v>0</v>
      </c>
      <c r="E327" s="82">
        <f>E346</f>
        <v>0</v>
      </c>
      <c r="F327" s="82">
        <f t="shared" si="60"/>
        <v>0</v>
      </c>
    </row>
    <row r="328" spans="1:6" ht="40.9" customHeight="1" x14ac:dyDescent="0.2">
      <c r="A328" s="33" t="s">
        <v>255</v>
      </c>
      <c r="B328" s="80" t="s">
        <v>132</v>
      </c>
      <c r="C328" s="71" t="s">
        <v>454</v>
      </c>
      <c r="D328" s="82">
        <f t="shared" ref="D328:E329" si="65">D347+D361</f>
        <v>1938700</v>
      </c>
      <c r="E328" s="82">
        <f t="shared" si="65"/>
        <v>56000</v>
      </c>
      <c r="F328" s="82">
        <f t="shared" si="60"/>
        <v>1882700</v>
      </c>
    </row>
    <row r="329" spans="1:6" ht="19.149999999999999" customHeight="1" x14ac:dyDescent="0.2">
      <c r="A329" s="33" t="s">
        <v>257</v>
      </c>
      <c r="B329" s="80" t="s">
        <v>132</v>
      </c>
      <c r="C329" s="71" t="s">
        <v>455</v>
      </c>
      <c r="D329" s="82">
        <f t="shared" si="65"/>
        <v>1938700</v>
      </c>
      <c r="E329" s="82">
        <f t="shared" si="65"/>
        <v>56000</v>
      </c>
      <c r="F329" s="82">
        <f t="shared" si="60"/>
        <v>1882700</v>
      </c>
    </row>
    <row r="330" spans="1:6" ht="28.9" customHeight="1" x14ac:dyDescent="0.2">
      <c r="A330" s="33" t="s">
        <v>259</v>
      </c>
      <c r="B330" s="80" t="s">
        <v>132</v>
      </c>
      <c r="C330" s="71" t="s">
        <v>456</v>
      </c>
      <c r="D330" s="82">
        <f>D349+D363</f>
        <v>1938700</v>
      </c>
      <c r="E330" s="82">
        <f>E349+E363</f>
        <v>56000</v>
      </c>
      <c r="F330" s="82">
        <f t="shared" si="60"/>
        <v>1882700</v>
      </c>
    </row>
    <row r="331" spans="1:6" ht="18.600000000000001" customHeight="1" x14ac:dyDescent="0.2">
      <c r="A331" s="36" t="s">
        <v>457</v>
      </c>
      <c r="B331" s="78" t="s">
        <v>132</v>
      </c>
      <c r="C331" s="72" t="s">
        <v>458</v>
      </c>
      <c r="D331" s="81">
        <f t="shared" ref="D331:E333" si="66">D332</f>
        <v>8613963.5999999996</v>
      </c>
      <c r="E331" s="81">
        <f t="shared" si="66"/>
        <v>2772629.4</v>
      </c>
      <c r="F331" s="81">
        <f t="shared" si="60"/>
        <v>5841334.1999999993</v>
      </c>
    </row>
    <row r="332" spans="1:6" ht="25.9" customHeight="1" x14ac:dyDescent="0.2">
      <c r="A332" s="33" t="s">
        <v>436</v>
      </c>
      <c r="B332" s="80" t="s">
        <v>132</v>
      </c>
      <c r="C332" s="71" t="s">
        <v>459</v>
      </c>
      <c r="D332" s="82">
        <f t="shared" si="66"/>
        <v>8613963.5999999996</v>
      </c>
      <c r="E332" s="82">
        <f t="shared" si="66"/>
        <v>2772629.4</v>
      </c>
      <c r="F332" s="82">
        <f t="shared" si="60"/>
        <v>5841334.1999999993</v>
      </c>
    </row>
    <row r="333" spans="1:6" ht="24.6" customHeight="1" x14ac:dyDescent="0.2">
      <c r="A333" s="33" t="s">
        <v>438</v>
      </c>
      <c r="B333" s="80" t="s">
        <v>132</v>
      </c>
      <c r="C333" s="71" t="s">
        <v>460</v>
      </c>
      <c r="D333" s="82">
        <f t="shared" si="66"/>
        <v>8613963.5999999996</v>
      </c>
      <c r="E333" s="82">
        <f t="shared" si="66"/>
        <v>2772629.4</v>
      </c>
      <c r="F333" s="82">
        <f t="shared" si="60"/>
        <v>5841334.1999999993</v>
      </c>
    </row>
    <row r="334" spans="1:6" ht="23.45" customHeight="1" x14ac:dyDescent="0.2">
      <c r="A334" s="33" t="s">
        <v>440</v>
      </c>
      <c r="B334" s="80" t="s">
        <v>132</v>
      </c>
      <c r="C334" s="71" t="s">
        <v>461</v>
      </c>
      <c r="D334" s="82">
        <v>8613963.5999999996</v>
      </c>
      <c r="E334" s="124">
        <v>2772629.4</v>
      </c>
      <c r="F334" s="82">
        <f t="shared" si="60"/>
        <v>5841334.1999999993</v>
      </c>
    </row>
    <row r="335" spans="1:6" ht="17.45" customHeight="1" x14ac:dyDescent="0.2">
      <c r="A335" s="36" t="s">
        <v>462</v>
      </c>
      <c r="B335" s="78" t="s">
        <v>132</v>
      </c>
      <c r="C335" s="72" t="s">
        <v>463</v>
      </c>
      <c r="D335" s="81">
        <f>D336</f>
        <v>1674498</v>
      </c>
      <c r="E335" s="81">
        <f>E336</f>
        <v>275039.44</v>
      </c>
      <c r="F335" s="81">
        <f t="shared" si="60"/>
        <v>1399458.56</v>
      </c>
    </row>
    <row r="336" spans="1:6" ht="28.15" customHeight="1" x14ac:dyDescent="0.2">
      <c r="A336" s="33" t="s">
        <v>436</v>
      </c>
      <c r="B336" s="80" t="s">
        <v>132</v>
      </c>
      <c r="C336" s="71" t="s">
        <v>464</v>
      </c>
      <c r="D336" s="82">
        <f>D337</f>
        <v>1674498</v>
      </c>
      <c r="E336" s="82">
        <f>E337</f>
        <v>275039.44</v>
      </c>
      <c r="F336" s="82">
        <f t="shared" si="60"/>
        <v>1399458.56</v>
      </c>
    </row>
    <row r="337" spans="1:6" ht="35.25" customHeight="1" x14ac:dyDescent="0.2">
      <c r="A337" s="33" t="s">
        <v>442</v>
      </c>
      <c r="B337" s="80" t="s">
        <v>132</v>
      </c>
      <c r="C337" s="71" t="s">
        <v>465</v>
      </c>
      <c r="D337" s="82">
        <f>D338+D339</f>
        <v>1674498</v>
      </c>
      <c r="E337" s="82">
        <f>E338</f>
        <v>275039.44</v>
      </c>
      <c r="F337" s="82">
        <f t="shared" si="60"/>
        <v>1399458.56</v>
      </c>
    </row>
    <row r="338" spans="1:6" ht="42" customHeight="1" x14ac:dyDescent="0.2">
      <c r="A338" s="33" t="s">
        <v>444</v>
      </c>
      <c r="B338" s="80" t="s">
        <v>132</v>
      </c>
      <c r="C338" s="71" t="s">
        <v>466</v>
      </c>
      <c r="D338" s="82">
        <v>840000</v>
      </c>
      <c r="E338" s="124">
        <v>275039.44</v>
      </c>
      <c r="F338" s="82">
        <f t="shared" si="60"/>
        <v>564960.56000000006</v>
      </c>
    </row>
    <row r="339" spans="1:6" ht="20.45" customHeight="1" x14ac:dyDescent="0.2">
      <c r="A339" s="33" t="s">
        <v>446</v>
      </c>
      <c r="B339" s="80" t="s">
        <v>132</v>
      </c>
      <c r="C339" s="71" t="s">
        <v>467</v>
      </c>
      <c r="D339" s="82">
        <v>834498</v>
      </c>
      <c r="E339" s="82">
        <v>0</v>
      </c>
      <c r="F339" s="82">
        <f t="shared" si="60"/>
        <v>834498</v>
      </c>
    </row>
    <row r="340" spans="1:6" x14ac:dyDescent="0.2">
      <c r="A340" s="36" t="s">
        <v>468</v>
      </c>
      <c r="B340" s="78" t="s">
        <v>132</v>
      </c>
      <c r="C340" s="72" t="s">
        <v>469</v>
      </c>
      <c r="D340" s="81">
        <f>D341+D344+D347</f>
        <v>2207572.1</v>
      </c>
      <c r="E340" s="81">
        <f t="shared" ref="E340" si="67">E341+E344+E347</f>
        <v>324872.09999999998</v>
      </c>
      <c r="F340" s="81">
        <f t="shared" si="60"/>
        <v>1882700</v>
      </c>
    </row>
    <row r="341" spans="1:6" ht="24" customHeight="1" x14ac:dyDescent="0.2">
      <c r="A341" s="33" t="s">
        <v>436</v>
      </c>
      <c r="B341" s="80" t="s">
        <v>132</v>
      </c>
      <c r="C341" s="71" t="s">
        <v>593</v>
      </c>
      <c r="D341" s="82">
        <f>D342</f>
        <v>324872.09999999998</v>
      </c>
      <c r="E341" s="82">
        <f>E342</f>
        <v>324872.09999999998</v>
      </c>
      <c r="F341" s="82">
        <f t="shared" si="60"/>
        <v>0</v>
      </c>
    </row>
    <row r="342" spans="1:6" ht="28.9" customHeight="1" x14ac:dyDescent="0.2">
      <c r="A342" s="33" t="s">
        <v>442</v>
      </c>
      <c r="B342" s="80" t="s">
        <v>132</v>
      </c>
      <c r="C342" s="71" t="s">
        <v>594</v>
      </c>
      <c r="D342" s="82">
        <f>D343</f>
        <v>324872.09999999998</v>
      </c>
      <c r="E342" s="82">
        <f>E343</f>
        <v>324872.09999999998</v>
      </c>
      <c r="F342" s="82">
        <f t="shared" si="60"/>
        <v>0</v>
      </c>
    </row>
    <row r="343" spans="1:6" ht="22.15" customHeight="1" x14ac:dyDescent="0.2">
      <c r="A343" s="33" t="s">
        <v>446</v>
      </c>
      <c r="B343" s="80" t="s">
        <v>132</v>
      </c>
      <c r="C343" s="71" t="s">
        <v>595</v>
      </c>
      <c r="D343" s="124">
        <v>324872.09999999998</v>
      </c>
      <c r="E343" s="82">
        <v>324872.09999999998</v>
      </c>
      <c r="F343" s="82">
        <f t="shared" si="60"/>
        <v>0</v>
      </c>
    </row>
    <row r="344" spans="1:6" ht="34.9" customHeight="1" x14ac:dyDescent="0.2">
      <c r="A344" s="33" t="s">
        <v>299</v>
      </c>
      <c r="B344" s="80" t="s">
        <v>132</v>
      </c>
      <c r="C344" s="71" t="s">
        <v>470</v>
      </c>
      <c r="D344" s="82">
        <f>D345</f>
        <v>0</v>
      </c>
      <c r="E344" s="82">
        <v>0</v>
      </c>
      <c r="F344" s="82">
        <f t="shared" si="60"/>
        <v>0</v>
      </c>
    </row>
    <row r="345" spans="1:6" ht="21" customHeight="1" x14ac:dyDescent="0.2">
      <c r="A345" s="33" t="s">
        <v>301</v>
      </c>
      <c r="B345" s="80" t="s">
        <v>132</v>
      </c>
      <c r="C345" s="71" t="s">
        <v>471</v>
      </c>
      <c r="D345" s="82">
        <f>D346</f>
        <v>0</v>
      </c>
      <c r="E345" s="82">
        <v>0</v>
      </c>
      <c r="F345" s="82">
        <f t="shared" si="60"/>
        <v>0</v>
      </c>
    </row>
    <row r="346" spans="1:6" ht="47.45" customHeight="1" x14ac:dyDescent="0.2">
      <c r="A346" s="33" t="s">
        <v>452</v>
      </c>
      <c r="B346" s="80" t="s">
        <v>132</v>
      </c>
      <c r="C346" s="71" t="s">
        <v>472</v>
      </c>
      <c r="D346" s="82">
        <v>0</v>
      </c>
      <c r="E346" s="82">
        <v>0</v>
      </c>
      <c r="F346" s="82">
        <f t="shared" si="60"/>
        <v>0</v>
      </c>
    </row>
    <row r="347" spans="1:6" ht="40.9" customHeight="1" x14ac:dyDescent="0.2">
      <c r="A347" s="33" t="s">
        <v>255</v>
      </c>
      <c r="B347" s="80" t="s">
        <v>132</v>
      </c>
      <c r="C347" s="71" t="s">
        <v>473</v>
      </c>
      <c r="D347" s="82">
        <f>D348</f>
        <v>1882700</v>
      </c>
      <c r="E347" s="82">
        <v>0</v>
      </c>
      <c r="F347" s="82">
        <f t="shared" si="60"/>
        <v>1882700</v>
      </c>
    </row>
    <row r="348" spans="1:6" ht="22.15" customHeight="1" x14ac:dyDescent="0.2">
      <c r="A348" s="33" t="s">
        <v>257</v>
      </c>
      <c r="B348" s="80" t="s">
        <v>132</v>
      </c>
      <c r="C348" s="71" t="s">
        <v>474</v>
      </c>
      <c r="D348" s="82">
        <f>D349</f>
        <v>1882700</v>
      </c>
      <c r="E348" s="82">
        <v>0</v>
      </c>
      <c r="F348" s="82">
        <f t="shared" si="60"/>
        <v>1882700</v>
      </c>
    </row>
    <row r="349" spans="1:6" ht="29.45" customHeight="1" x14ac:dyDescent="0.2">
      <c r="A349" s="33" t="s">
        <v>259</v>
      </c>
      <c r="B349" s="80" t="s">
        <v>132</v>
      </c>
      <c r="C349" s="71" t="s">
        <v>475</v>
      </c>
      <c r="D349" s="82">
        <v>1882700</v>
      </c>
      <c r="E349" s="82">
        <v>0</v>
      </c>
      <c r="F349" s="82">
        <f t="shared" si="60"/>
        <v>1882700</v>
      </c>
    </row>
    <row r="350" spans="1:6" ht="33" customHeight="1" x14ac:dyDescent="0.2">
      <c r="A350" s="36" t="s">
        <v>476</v>
      </c>
      <c r="B350" s="78" t="s">
        <v>132</v>
      </c>
      <c r="C350" s="72" t="s">
        <v>477</v>
      </c>
      <c r="D350" s="81">
        <f>D354+D357+D361+D351</f>
        <v>430992.55</v>
      </c>
      <c r="E350" s="81">
        <f t="shared" ref="E350" si="68">E354+E357+E361</f>
        <v>101390</v>
      </c>
      <c r="F350" s="81">
        <f t="shared" si="60"/>
        <v>329602.55</v>
      </c>
    </row>
    <row r="351" spans="1:6" ht="61.15" customHeight="1" x14ac:dyDescent="0.2">
      <c r="A351" s="33" t="s">
        <v>136</v>
      </c>
      <c r="B351" s="80" t="s">
        <v>132</v>
      </c>
      <c r="C351" s="71" t="s">
        <v>478</v>
      </c>
      <c r="D351" s="82">
        <v>5000</v>
      </c>
      <c r="E351" s="82">
        <f t="shared" ref="E351:E352" si="69">E352</f>
        <v>0</v>
      </c>
      <c r="F351" s="82">
        <f t="shared" si="60"/>
        <v>5000</v>
      </c>
    </row>
    <row r="352" spans="1:6" ht="27.6" customHeight="1" x14ac:dyDescent="0.2">
      <c r="A352" s="33" t="s">
        <v>146</v>
      </c>
      <c r="B352" s="80" t="s">
        <v>132</v>
      </c>
      <c r="C352" s="71" t="s">
        <v>479</v>
      </c>
      <c r="D352" s="82">
        <v>5000</v>
      </c>
      <c r="E352" s="82">
        <f t="shared" si="69"/>
        <v>0</v>
      </c>
      <c r="F352" s="82">
        <f t="shared" si="60"/>
        <v>5000</v>
      </c>
    </row>
    <row r="353" spans="1:6" ht="58.9" customHeight="1" x14ac:dyDescent="0.2">
      <c r="A353" s="33" t="s">
        <v>229</v>
      </c>
      <c r="B353" s="80" t="s">
        <v>132</v>
      </c>
      <c r="C353" s="71" t="s">
        <v>480</v>
      </c>
      <c r="D353" s="82">
        <v>5000</v>
      </c>
      <c r="E353" s="82">
        <v>0</v>
      </c>
      <c r="F353" s="82">
        <f t="shared" si="60"/>
        <v>5000</v>
      </c>
    </row>
    <row r="354" spans="1:6" ht="35.25" customHeight="1" x14ac:dyDescent="0.2">
      <c r="A354" s="33" t="s">
        <v>154</v>
      </c>
      <c r="B354" s="80" t="s">
        <v>132</v>
      </c>
      <c r="C354" s="71" t="s">
        <v>481</v>
      </c>
      <c r="D354" s="82">
        <f>D355</f>
        <v>330992.55</v>
      </c>
      <c r="E354" s="82">
        <f t="shared" ref="E354" si="70">E355</f>
        <v>6390</v>
      </c>
      <c r="F354" s="82">
        <f t="shared" si="60"/>
        <v>324602.55</v>
      </c>
    </row>
    <row r="355" spans="1:6" ht="36.6" customHeight="1" x14ac:dyDescent="0.2">
      <c r="A355" s="33" t="s">
        <v>156</v>
      </c>
      <c r="B355" s="80" t="s">
        <v>132</v>
      </c>
      <c r="C355" s="71" t="s">
        <v>482</v>
      </c>
      <c r="D355" s="82">
        <f>D356</f>
        <v>330992.55</v>
      </c>
      <c r="E355" s="82">
        <f t="shared" ref="E355" si="71">E356</f>
        <v>6390</v>
      </c>
      <c r="F355" s="82">
        <f t="shared" si="60"/>
        <v>324602.55</v>
      </c>
    </row>
    <row r="356" spans="1:6" ht="17.45" customHeight="1" x14ac:dyDescent="0.2">
      <c r="A356" s="33" t="s">
        <v>160</v>
      </c>
      <c r="B356" s="80" t="s">
        <v>132</v>
      </c>
      <c r="C356" s="71" t="s">
        <v>483</v>
      </c>
      <c r="D356" s="82">
        <v>330992.55</v>
      </c>
      <c r="E356" s="127">
        <v>6390</v>
      </c>
      <c r="F356" s="82">
        <f t="shared" si="60"/>
        <v>324602.55</v>
      </c>
    </row>
    <row r="357" spans="1:6" ht="28.15" customHeight="1" x14ac:dyDescent="0.2">
      <c r="A357" s="33" t="s">
        <v>436</v>
      </c>
      <c r="B357" s="80" t="s">
        <v>132</v>
      </c>
      <c r="C357" s="71" t="s">
        <v>484</v>
      </c>
      <c r="D357" s="82">
        <f>D360</f>
        <v>39000</v>
      </c>
      <c r="E357" s="82">
        <f>E358+E360</f>
        <v>39000</v>
      </c>
      <c r="F357" s="82">
        <f t="shared" si="60"/>
        <v>0</v>
      </c>
    </row>
    <row r="358" spans="1:6" ht="35.450000000000003" customHeight="1" x14ac:dyDescent="0.2">
      <c r="A358" s="33" t="s">
        <v>442</v>
      </c>
      <c r="B358" s="80" t="s">
        <v>132</v>
      </c>
      <c r="C358" s="71" t="s">
        <v>485</v>
      </c>
      <c r="D358" s="82">
        <f>D359</f>
        <v>0</v>
      </c>
      <c r="E358" s="82">
        <v>0</v>
      </c>
      <c r="F358" s="82">
        <f t="shared" si="60"/>
        <v>0</v>
      </c>
    </row>
    <row r="359" spans="1:6" ht="40.5" customHeight="1" x14ac:dyDescent="0.2">
      <c r="A359" s="33" t="s">
        <v>444</v>
      </c>
      <c r="B359" s="80" t="s">
        <v>132</v>
      </c>
      <c r="C359" s="71" t="s">
        <v>486</v>
      </c>
      <c r="D359" s="82">
        <v>0</v>
      </c>
      <c r="E359" s="82">
        <v>0</v>
      </c>
      <c r="F359" s="82">
        <f t="shared" si="60"/>
        <v>0</v>
      </c>
    </row>
    <row r="360" spans="1:6" ht="16.899999999999999" customHeight="1" x14ac:dyDescent="0.2">
      <c r="A360" s="33" t="s">
        <v>448</v>
      </c>
      <c r="B360" s="80" t="s">
        <v>132</v>
      </c>
      <c r="C360" s="71" t="s">
        <v>487</v>
      </c>
      <c r="D360" s="82">
        <v>39000</v>
      </c>
      <c r="E360" s="127">
        <v>39000</v>
      </c>
      <c r="F360" s="82">
        <f t="shared" si="60"/>
        <v>0</v>
      </c>
    </row>
    <row r="361" spans="1:6" ht="37.9" customHeight="1" x14ac:dyDescent="0.2">
      <c r="A361" s="33" t="s">
        <v>255</v>
      </c>
      <c r="B361" s="80" t="s">
        <v>132</v>
      </c>
      <c r="C361" s="71" t="s">
        <v>488</v>
      </c>
      <c r="D361" s="82">
        <f>D362</f>
        <v>56000</v>
      </c>
      <c r="E361" s="82">
        <f>E362</f>
        <v>56000</v>
      </c>
      <c r="F361" s="82">
        <f t="shared" si="60"/>
        <v>0</v>
      </c>
    </row>
    <row r="362" spans="1:6" ht="18.600000000000001" customHeight="1" x14ac:dyDescent="0.2">
      <c r="A362" s="33" t="s">
        <v>257</v>
      </c>
      <c r="B362" s="80" t="s">
        <v>132</v>
      </c>
      <c r="C362" s="71" t="s">
        <v>489</v>
      </c>
      <c r="D362" s="82">
        <f>D363</f>
        <v>56000</v>
      </c>
      <c r="E362" s="82">
        <f>E363</f>
        <v>56000</v>
      </c>
      <c r="F362" s="82">
        <f t="shared" si="60"/>
        <v>0</v>
      </c>
    </row>
    <row r="363" spans="1:6" ht="27" customHeight="1" x14ac:dyDescent="0.2">
      <c r="A363" s="33" t="s">
        <v>259</v>
      </c>
      <c r="B363" s="80" t="s">
        <v>132</v>
      </c>
      <c r="C363" s="71" t="s">
        <v>490</v>
      </c>
      <c r="D363" s="82">
        <v>56000</v>
      </c>
      <c r="E363" s="82">
        <v>56000</v>
      </c>
      <c r="F363" s="82">
        <f t="shared" si="60"/>
        <v>0</v>
      </c>
    </row>
    <row r="364" spans="1:6" x14ac:dyDescent="0.2">
      <c r="A364" s="36" t="s">
        <v>491</v>
      </c>
      <c r="B364" s="78" t="s">
        <v>132</v>
      </c>
      <c r="C364" s="72" t="s">
        <v>492</v>
      </c>
      <c r="D364" s="81">
        <f>D372+D378</f>
        <v>520000</v>
      </c>
      <c r="E364" s="81">
        <f t="shared" ref="E364" si="72">E372+E378</f>
        <v>114010.47</v>
      </c>
      <c r="F364" s="81">
        <f t="shared" ref="F364:F391" si="73">D364-E364</f>
        <v>405989.53</v>
      </c>
    </row>
    <row r="365" spans="1:6" ht="73.5" customHeight="1" x14ac:dyDescent="0.2">
      <c r="A365" s="33" t="s">
        <v>136</v>
      </c>
      <c r="B365" s="80" t="s">
        <v>132</v>
      </c>
      <c r="C365" s="71" t="s">
        <v>493</v>
      </c>
      <c r="D365" s="82">
        <f>D379</f>
        <v>390000</v>
      </c>
      <c r="E365" s="82">
        <f>E379</f>
        <v>64736.5</v>
      </c>
      <c r="F365" s="82">
        <f t="shared" si="73"/>
        <v>325263.5</v>
      </c>
    </row>
    <row r="366" spans="1:6" ht="28.15" customHeight="1" x14ac:dyDescent="0.2">
      <c r="A366" s="33" t="s">
        <v>146</v>
      </c>
      <c r="B366" s="80" t="s">
        <v>132</v>
      </c>
      <c r="C366" s="71" t="s">
        <v>494</v>
      </c>
      <c r="D366" s="82">
        <f>D380</f>
        <v>390000</v>
      </c>
      <c r="E366" s="82">
        <f>E380</f>
        <v>64736.5</v>
      </c>
      <c r="F366" s="82">
        <f t="shared" si="73"/>
        <v>325263.5</v>
      </c>
    </row>
    <row r="367" spans="1:6" ht="38.450000000000003" customHeight="1" x14ac:dyDescent="0.2">
      <c r="A367" s="33" t="s">
        <v>150</v>
      </c>
      <c r="B367" s="80" t="s">
        <v>132</v>
      </c>
      <c r="C367" s="71" t="s">
        <v>495</v>
      </c>
      <c r="D367" s="82">
        <f>D381</f>
        <v>0</v>
      </c>
      <c r="E367" s="82">
        <v>0</v>
      </c>
      <c r="F367" s="82">
        <f t="shared" si="73"/>
        <v>0</v>
      </c>
    </row>
    <row r="368" spans="1:6" ht="63.75" customHeight="1" x14ac:dyDescent="0.2">
      <c r="A368" s="33" t="s">
        <v>229</v>
      </c>
      <c r="B368" s="80" t="s">
        <v>132</v>
      </c>
      <c r="C368" s="71" t="s">
        <v>496</v>
      </c>
      <c r="D368" s="82">
        <f>D382</f>
        <v>390000</v>
      </c>
      <c r="E368" s="82">
        <f t="shared" ref="E368" si="74">E382</f>
        <v>64736.5</v>
      </c>
      <c r="F368" s="82">
        <f t="shared" si="73"/>
        <v>325263.5</v>
      </c>
    </row>
    <row r="369" spans="1:6" ht="41.25" customHeight="1" x14ac:dyDescent="0.2">
      <c r="A369" s="33" t="s">
        <v>154</v>
      </c>
      <c r="B369" s="80" t="s">
        <v>132</v>
      </c>
      <c r="C369" s="71" t="s">
        <v>497</v>
      </c>
      <c r="D369" s="82">
        <f>D373+D383</f>
        <v>117100</v>
      </c>
      <c r="E369" s="82">
        <f t="shared" ref="E369" si="75">E373+E383</f>
        <v>36373.97</v>
      </c>
      <c r="F369" s="82">
        <f t="shared" si="73"/>
        <v>80726.03</v>
      </c>
    </row>
    <row r="370" spans="1:6" ht="40.9" customHeight="1" x14ac:dyDescent="0.2">
      <c r="A370" s="33" t="s">
        <v>156</v>
      </c>
      <c r="B370" s="80" t="s">
        <v>132</v>
      </c>
      <c r="C370" s="71" t="s">
        <v>498</v>
      </c>
      <c r="D370" s="82">
        <f>D374+D384</f>
        <v>117100</v>
      </c>
      <c r="E370" s="82">
        <f t="shared" ref="E370" si="76">E374+E384</f>
        <v>36373.97</v>
      </c>
      <c r="F370" s="82">
        <f t="shared" si="73"/>
        <v>80726.03</v>
      </c>
    </row>
    <row r="371" spans="1:6" ht="18.600000000000001" customHeight="1" x14ac:dyDescent="0.2">
      <c r="A371" s="33" t="s">
        <v>160</v>
      </c>
      <c r="B371" s="80" t="s">
        <v>132</v>
      </c>
      <c r="C371" s="71" t="s">
        <v>499</v>
      </c>
      <c r="D371" s="82">
        <f>D385+D375</f>
        <v>117100</v>
      </c>
      <c r="E371" s="82">
        <f>E385+E375</f>
        <v>36373.97</v>
      </c>
      <c r="F371" s="82">
        <f t="shared" si="73"/>
        <v>80726.03</v>
      </c>
    </row>
    <row r="372" spans="1:6" x14ac:dyDescent="0.2">
      <c r="A372" s="36" t="s">
        <v>500</v>
      </c>
      <c r="B372" s="78" t="s">
        <v>132</v>
      </c>
      <c r="C372" s="72" t="s">
        <v>501</v>
      </c>
      <c r="D372" s="81">
        <f>D373+D376</f>
        <v>120000</v>
      </c>
      <c r="E372" s="81">
        <f>E373+E376</f>
        <v>49273.97</v>
      </c>
      <c r="F372" s="81">
        <f t="shared" si="73"/>
        <v>70726.03</v>
      </c>
    </row>
    <row r="373" spans="1:6" ht="34.15" customHeight="1" x14ac:dyDescent="0.2">
      <c r="A373" s="33" t="s">
        <v>154</v>
      </c>
      <c r="B373" s="80" t="s">
        <v>132</v>
      </c>
      <c r="C373" s="71" t="s">
        <v>502</v>
      </c>
      <c r="D373" s="82">
        <f t="shared" ref="D373:E374" si="77">D374</f>
        <v>107100</v>
      </c>
      <c r="E373" s="82">
        <f t="shared" si="77"/>
        <v>36373.97</v>
      </c>
      <c r="F373" s="82">
        <f t="shared" si="73"/>
        <v>70726.03</v>
      </c>
    </row>
    <row r="374" spans="1:6" ht="42.75" customHeight="1" x14ac:dyDescent="0.2">
      <c r="A374" s="33" t="s">
        <v>156</v>
      </c>
      <c r="B374" s="80" t="s">
        <v>132</v>
      </c>
      <c r="C374" s="71" t="s">
        <v>503</v>
      </c>
      <c r="D374" s="82">
        <f t="shared" si="77"/>
        <v>107100</v>
      </c>
      <c r="E374" s="82">
        <f t="shared" si="77"/>
        <v>36373.97</v>
      </c>
      <c r="F374" s="82">
        <f t="shared" si="73"/>
        <v>70726.03</v>
      </c>
    </row>
    <row r="375" spans="1:6" ht="19.5" customHeight="1" x14ac:dyDescent="0.2">
      <c r="A375" s="33" t="s">
        <v>160</v>
      </c>
      <c r="B375" s="80" t="s">
        <v>132</v>
      </c>
      <c r="C375" s="71" t="s">
        <v>504</v>
      </c>
      <c r="D375" s="125">
        <v>107100</v>
      </c>
      <c r="E375" s="125">
        <v>36373.97</v>
      </c>
      <c r="F375" s="82">
        <f t="shared" si="73"/>
        <v>70726.03</v>
      </c>
    </row>
    <row r="376" spans="1:6" ht="19.5" customHeight="1" x14ac:dyDescent="0.2">
      <c r="A376" s="130" t="s">
        <v>813</v>
      </c>
      <c r="B376" s="80" t="s">
        <v>132</v>
      </c>
      <c r="C376" s="128" t="s">
        <v>811</v>
      </c>
      <c r="D376" s="125">
        <v>12900</v>
      </c>
      <c r="E376" s="125">
        <v>12900</v>
      </c>
      <c r="F376" s="82">
        <f t="shared" si="73"/>
        <v>0</v>
      </c>
    </row>
    <row r="377" spans="1:6" ht="19.5" customHeight="1" x14ac:dyDescent="0.2">
      <c r="A377" s="130" t="s">
        <v>814</v>
      </c>
      <c r="B377" s="80" t="s">
        <v>132</v>
      </c>
      <c r="C377" s="128" t="s">
        <v>812</v>
      </c>
      <c r="D377" s="125">
        <v>12900</v>
      </c>
      <c r="E377" s="125">
        <v>12900</v>
      </c>
      <c r="F377" s="82">
        <f t="shared" si="73"/>
        <v>0</v>
      </c>
    </row>
    <row r="378" spans="1:6" ht="29.45" customHeight="1" x14ac:dyDescent="0.2">
      <c r="A378" s="36" t="s">
        <v>505</v>
      </c>
      <c r="B378" s="78" t="s">
        <v>132</v>
      </c>
      <c r="C378" s="72" t="s">
        <v>506</v>
      </c>
      <c r="D378" s="81">
        <f>D379+D383</f>
        <v>400000</v>
      </c>
      <c r="E378" s="81">
        <f t="shared" ref="E378" si="78">E379+E383</f>
        <v>64736.5</v>
      </c>
      <c r="F378" s="81">
        <f t="shared" si="73"/>
        <v>335263.5</v>
      </c>
    </row>
    <row r="379" spans="1:6" ht="71.25" customHeight="1" x14ac:dyDescent="0.2">
      <c r="A379" s="33" t="s">
        <v>136</v>
      </c>
      <c r="B379" s="80" t="s">
        <v>132</v>
      </c>
      <c r="C379" s="71" t="s">
        <v>507</v>
      </c>
      <c r="D379" s="82">
        <f>D380</f>
        <v>390000</v>
      </c>
      <c r="E379" s="82">
        <f>E380</f>
        <v>64736.5</v>
      </c>
      <c r="F379" s="82">
        <f t="shared" si="73"/>
        <v>325263.5</v>
      </c>
    </row>
    <row r="380" spans="1:6" ht="28.15" customHeight="1" x14ac:dyDescent="0.2">
      <c r="A380" s="33" t="s">
        <v>146</v>
      </c>
      <c r="B380" s="80" t="s">
        <v>132</v>
      </c>
      <c r="C380" s="71" t="s">
        <v>590</v>
      </c>
      <c r="D380" s="82">
        <f>D381+D382</f>
        <v>390000</v>
      </c>
      <c r="E380" s="82">
        <f>E382</f>
        <v>64736.5</v>
      </c>
      <c r="F380" s="82">
        <f t="shared" si="73"/>
        <v>325263.5</v>
      </c>
    </row>
    <row r="381" spans="1:6" ht="62.45" customHeight="1" x14ac:dyDescent="0.2">
      <c r="A381" s="33" t="s">
        <v>229</v>
      </c>
      <c r="B381" s="80" t="s">
        <v>132</v>
      </c>
      <c r="C381" s="71" t="s">
        <v>592</v>
      </c>
      <c r="D381" s="82">
        <v>0</v>
      </c>
      <c r="E381" s="82">
        <v>0</v>
      </c>
      <c r="F381" s="82">
        <f t="shared" si="73"/>
        <v>0</v>
      </c>
    </row>
    <row r="382" spans="1:6" ht="59.45" customHeight="1" x14ac:dyDescent="0.2">
      <c r="A382" s="33" t="s">
        <v>229</v>
      </c>
      <c r="B382" s="80" t="s">
        <v>132</v>
      </c>
      <c r="C382" s="71" t="s">
        <v>591</v>
      </c>
      <c r="D382" s="82">
        <v>390000</v>
      </c>
      <c r="E382" s="124">
        <v>64736.5</v>
      </c>
      <c r="F382" s="82">
        <f t="shared" si="73"/>
        <v>325263.5</v>
      </c>
    </row>
    <row r="383" spans="1:6" ht="37.5" customHeight="1" x14ac:dyDescent="0.2">
      <c r="A383" s="33" t="s">
        <v>154</v>
      </c>
      <c r="B383" s="80" t="s">
        <v>132</v>
      </c>
      <c r="C383" s="71" t="s">
        <v>589</v>
      </c>
      <c r="D383" s="82">
        <v>10000</v>
      </c>
      <c r="E383" s="82">
        <v>0</v>
      </c>
      <c r="F383" s="82">
        <f t="shared" si="73"/>
        <v>10000</v>
      </c>
    </row>
    <row r="384" spans="1:6" ht="37.9" customHeight="1" x14ac:dyDescent="0.2">
      <c r="A384" s="33" t="s">
        <v>156</v>
      </c>
      <c r="B384" s="80" t="s">
        <v>132</v>
      </c>
      <c r="C384" s="71" t="s">
        <v>588</v>
      </c>
      <c r="D384" s="82">
        <v>10000</v>
      </c>
      <c r="E384" s="82">
        <v>0</v>
      </c>
      <c r="F384" s="82">
        <f t="shared" si="73"/>
        <v>10000</v>
      </c>
    </row>
    <row r="385" spans="1:6" ht="19.149999999999999" customHeight="1" x14ac:dyDescent="0.2">
      <c r="A385" s="33" t="s">
        <v>160</v>
      </c>
      <c r="B385" s="80" t="s">
        <v>132</v>
      </c>
      <c r="C385" s="71" t="s">
        <v>587</v>
      </c>
      <c r="D385" s="82">
        <v>10000</v>
      </c>
      <c r="E385" s="82">
        <v>0</v>
      </c>
      <c r="F385" s="82">
        <f t="shared" si="73"/>
        <v>10000</v>
      </c>
    </row>
    <row r="386" spans="1:6" ht="37.5" customHeight="1" x14ac:dyDescent="0.2">
      <c r="A386" s="36" t="s">
        <v>508</v>
      </c>
      <c r="B386" s="78" t="s">
        <v>132</v>
      </c>
      <c r="C386" s="72" t="s">
        <v>509</v>
      </c>
      <c r="D386" s="81">
        <f t="shared" ref="D386:D387" si="79">D387</f>
        <v>4567788.8099999996</v>
      </c>
      <c r="E386" s="81">
        <f t="shared" ref="E386:E387" si="80">E387</f>
        <v>1613393.29</v>
      </c>
      <c r="F386" s="81">
        <f t="shared" si="73"/>
        <v>2954395.5199999996</v>
      </c>
    </row>
    <row r="387" spans="1:6" ht="25.15" customHeight="1" x14ac:dyDescent="0.2">
      <c r="A387" s="33" t="s">
        <v>510</v>
      </c>
      <c r="B387" s="80" t="s">
        <v>132</v>
      </c>
      <c r="C387" s="71" t="s">
        <v>511</v>
      </c>
      <c r="D387" s="82">
        <f t="shared" si="79"/>
        <v>4567788.8099999996</v>
      </c>
      <c r="E387" s="82">
        <f t="shared" si="80"/>
        <v>1613393.29</v>
      </c>
      <c r="F387" s="82">
        <f t="shared" si="73"/>
        <v>2954395.5199999996</v>
      </c>
    </row>
    <row r="388" spans="1:6" ht="16.149999999999999" customHeight="1" x14ac:dyDescent="0.2">
      <c r="A388" s="33" t="s">
        <v>512</v>
      </c>
      <c r="B388" s="80" t="s">
        <v>132</v>
      </c>
      <c r="C388" s="71" t="s">
        <v>513</v>
      </c>
      <c r="D388" s="82">
        <f>D389</f>
        <v>4567788.8099999996</v>
      </c>
      <c r="E388" s="82">
        <f t="shared" ref="E388" si="81">E389</f>
        <v>1613393.29</v>
      </c>
      <c r="F388" s="82">
        <f t="shared" si="73"/>
        <v>2954395.5199999996</v>
      </c>
    </row>
    <row r="389" spans="1:6" ht="27" customHeight="1" x14ac:dyDescent="0.2">
      <c r="A389" s="36" t="s">
        <v>514</v>
      </c>
      <c r="B389" s="78" t="s">
        <v>132</v>
      </c>
      <c r="C389" s="72" t="s">
        <v>515</v>
      </c>
      <c r="D389" s="81">
        <f>D390</f>
        <v>4567788.8099999996</v>
      </c>
      <c r="E389" s="81">
        <f t="shared" ref="E389" si="82">E390</f>
        <v>1613393.29</v>
      </c>
      <c r="F389" s="81">
        <f t="shared" si="73"/>
        <v>2954395.5199999996</v>
      </c>
    </row>
    <row r="390" spans="1:6" ht="30" customHeight="1" x14ac:dyDescent="0.2">
      <c r="A390" s="33" t="s">
        <v>510</v>
      </c>
      <c r="B390" s="80" t="s">
        <v>132</v>
      </c>
      <c r="C390" s="71" t="s">
        <v>516</v>
      </c>
      <c r="D390" s="82">
        <f>D391</f>
        <v>4567788.8099999996</v>
      </c>
      <c r="E390" s="82">
        <f>E391</f>
        <v>1613393.29</v>
      </c>
      <c r="F390" s="82">
        <f t="shared" si="73"/>
        <v>2954395.5199999996</v>
      </c>
    </row>
    <row r="391" spans="1:6" ht="19.149999999999999" customHeight="1" x14ac:dyDescent="0.2">
      <c r="A391" s="33" t="s">
        <v>512</v>
      </c>
      <c r="B391" s="80" t="s">
        <v>132</v>
      </c>
      <c r="C391" s="71" t="s">
        <v>517</v>
      </c>
      <c r="D391" s="129">
        <v>4567788.8099999996</v>
      </c>
      <c r="E391" s="124">
        <v>1613393.29</v>
      </c>
      <c r="F391" s="82">
        <f t="shared" si="73"/>
        <v>2954395.5199999996</v>
      </c>
    </row>
    <row r="392" spans="1:6" ht="14.45" customHeight="1" x14ac:dyDescent="0.2">
      <c r="A392" s="74"/>
      <c r="B392" s="70"/>
      <c r="C392" s="79"/>
      <c r="D392" s="79"/>
      <c r="E392" s="79"/>
      <c r="F392" s="79"/>
    </row>
    <row r="393" spans="1:6" ht="25.9" customHeight="1" x14ac:dyDescent="0.2">
      <c r="A393" s="33" t="s">
        <v>518</v>
      </c>
      <c r="B393" s="80" t="s">
        <v>519</v>
      </c>
      <c r="C393" s="71" t="s">
        <v>133</v>
      </c>
      <c r="D393" s="82">
        <v>-10474419</v>
      </c>
      <c r="E393" s="82">
        <f>Доходы!E20-Расходы!E13</f>
        <v>-10059334.50999999</v>
      </c>
      <c r="F393" s="82" t="s">
        <v>520</v>
      </c>
    </row>
    <row r="396" spans="1:6" ht="12.75" customHeight="1" x14ac:dyDescent="0.2">
      <c r="D396" s="97"/>
      <c r="E396" s="97">
        <v>-10059334.51</v>
      </c>
    </row>
    <row r="398" spans="1:6" ht="12.75" customHeight="1" x14ac:dyDescent="0.2">
      <c r="E398" s="101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">
    <cfRule type="cellIs" priority="1" stopIfTrue="1" operator="equal">
      <formula>0</formula>
    </cfRule>
  </conditionalFormatting>
  <pageMargins left="0.78740157480314965" right="0.78740157480314965" top="0.74803149606299213" bottom="0.74803149606299213" header="0.31496062992125984" footer="0.31496062992125984"/>
  <pageSetup paperSize="9" scale="7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abSelected="1" view="pageBreakPreview" topLeftCell="A28" zoomScale="110" zoomScaleNormal="100" zoomScaleSheetLayoutView="110" workbookViewId="0">
      <selection activeCell="E46" sqref="E46"/>
    </sheetView>
  </sheetViews>
  <sheetFormatPr defaultColWidth="9.140625" defaultRowHeight="12.75" customHeight="1" x14ac:dyDescent="0.2"/>
  <cols>
    <col min="1" max="1" width="42.28515625" style="24" customWidth="1"/>
    <col min="2" max="2" width="5.5703125" style="24" customWidth="1"/>
    <col min="3" max="3" width="40.7109375" style="24" customWidth="1"/>
    <col min="4" max="6" width="18.7109375" style="24" customWidth="1"/>
    <col min="7" max="16384" width="9.140625" style="24"/>
  </cols>
  <sheetData>
    <row r="1" spans="1:6" ht="11.1" customHeight="1" x14ac:dyDescent="0.2">
      <c r="A1" s="151" t="s">
        <v>521</v>
      </c>
      <c r="B1" s="151"/>
      <c r="C1" s="151"/>
      <c r="D1" s="151"/>
      <c r="E1" s="151"/>
      <c r="F1" s="151"/>
    </row>
    <row r="2" spans="1:6" ht="13.15" customHeight="1" x14ac:dyDescent="0.25">
      <c r="A2" s="143" t="s">
        <v>522</v>
      </c>
      <c r="B2" s="143"/>
      <c r="C2" s="143"/>
      <c r="D2" s="143"/>
      <c r="E2" s="143"/>
      <c r="F2" s="143"/>
    </row>
    <row r="3" spans="1:6" ht="9" customHeight="1" x14ac:dyDescent="0.2">
      <c r="A3" s="1"/>
      <c r="B3" s="2"/>
      <c r="C3" s="3"/>
      <c r="D3" s="4"/>
      <c r="E3" s="4"/>
      <c r="F3" s="3"/>
    </row>
    <row r="4" spans="1:6" ht="13.9" customHeight="1" x14ac:dyDescent="0.2">
      <c r="A4" s="53">
        <v>1</v>
      </c>
      <c r="B4" s="53">
        <v>2</v>
      </c>
      <c r="C4" s="53">
        <v>3</v>
      </c>
      <c r="D4" s="54" t="s">
        <v>26</v>
      </c>
      <c r="E4" s="54" t="s">
        <v>27</v>
      </c>
      <c r="F4" s="54" t="s">
        <v>28</v>
      </c>
    </row>
    <row r="5" spans="1:6" ht="4.9000000000000004" customHeight="1" x14ac:dyDescent="0.2">
      <c r="A5" s="152" t="s">
        <v>20</v>
      </c>
      <c r="B5" s="152" t="s">
        <v>21</v>
      </c>
      <c r="C5" s="152" t="s">
        <v>523</v>
      </c>
      <c r="D5" s="153" t="s">
        <v>23</v>
      </c>
      <c r="E5" s="153" t="s">
        <v>24</v>
      </c>
      <c r="F5" s="153" t="s">
        <v>25</v>
      </c>
    </row>
    <row r="6" spans="1:6" ht="6" customHeight="1" x14ac:dyDescent="0.2">
      <c r="A6" s="152"/>
      <c r="B6" s="152"/>
      <c r="C6" s="152"/>
      <c r="D6" s="153"/>
      <c r="E6" s="153"/>
      <c r="F6" s="153"/>
    </row>
    <row r="7" spans="1:6" ht="4.9000000000000004" customHeight="1" x14ac:dyDescent="0.2">
      <c r="A7" s="152"/>
      <c r="B7" s="152"/>
      <c r="C7" s="152"/>
      <c r="D7" s="153"/>
      <c r="E7" s="153"/>
      <c r="F7" s="153"/>
    </row>
    <row r="8" spans="1:6" ht="6" customHeight="1" x14ac:dyDescent="0.2">
      <c r="A8" s="152"/>
      <c r="B8" s="152"/>
      <c r="C8" s="152"/>
      <c r="D8" s="153"/>
      <c r="E8" s="153"/>
      <c r="F8" s="153"/>
    </row>
    <row r="9" spans="1:6" ht="6" customHeight="1" x14ac:dyDescent="0.2">
      <c r="A9" s="152"/>
      <c r="B9" s="152"/>
      <c r="C9" s="152"/>
      <c r="D9" s="153"/>
      <c r="E9" s="153"/>
      <c r="F9" s="153"/>
    </row>
    <row r="10" spans="1:6" ht="18" customHeight="1" x14ac:dyDescent="0.2">
      <c r="A10" s="152"/>
      <c r="B10" s="152"/>
      <c r="C10" s="152"/>
      <c r="D10" s="153"/>
      <c r="E10" s="153"/>
      <c r="F10" s="153"/>
    </row>
    <row r="11" spans="1:6" ht="13.5" customHeight="1" x14ac:dyDescent="0.2">
      <c r="A11" s="152"/>
      <c r="B11" s="152"/>
      <c r="C11" s="152"/>
      <c r="D11" s="153"/>
      <c r="E11" s="153"/>
      <c r="F11" s="153"/>
    </row>
    <row r="12" spans="1:6" x14ac:dyDescent="0.2">
      <c r="A12" s="53">
        <v>1</v>
      </c>
      <c r="B12" s="53">
        <v>2</v>
      </c>
      <c r="C12" s="53">
        <v>3</v>
      </c>
      <c r="D12" s="54" t="s">
        <v>26</v>
      </c>
      <c r="E12" s="54" t="s">
        <v>27</v>
      </c>
      <c r="F12" s="54" t="s">
        <v>28</v>
      </c>
    </row>
    <row r="13" spans="1:6" ht="26.25" customHeight="1" x14ac:dyDescent="0.2">
      <c r="A13" s="103" t="s">
        <v>524</v>
      </c>
      <c r="B13" s="104" t="s">
        <v>525</v>
      </c>
      <c r="C13" s="105" t="s">
        <v>552</v>
      </c>
      <c r="D13" s="106">
        <f>D15+D24</f>
        <v>10474419</v>
      </c>
      <c r="E13" s="106">
        <f>E24+E15</f>
        <v>10059334.50999999</v>
      </c>
      <c r="F13" s="84">
        <f>D13-E13</f>
        <v>415084.49000000954</v>
      </c>
    </row>
    <row r="14" spans="1:6" x14ac:dyDescent="0.2">
      <c r="A14" s="107" t="s">
        <v>553</v>
      </c>
      <c r="B14" s="108"/>
      <c r="C14" s="109"/>
      <c r="D14" s="109"/>
      <c r="E14" s="110"/>
      <c r="F14" s="85"/>
    </row>
    <row r="15" spans="1:6" ht="28.5" customHeight="1" x14ac:dyDescent="0.2">
      <c r="A15" s="111" t="s">
        <v>526</v>
      </c>
      <c r="B15" s="112" t="s">
        <v>527</v>
      </c>
      <c r="C15" s="113" t="s">
        <v>552</v>
      </c>
      <c r="D15" s="114">
        <f>D17</f>
        <v>-103000</v>
      </c>
      <c r="E15" s="114">
        <f>E17</f>
        <v>8226180</v>
      </c>
      <c r="F15" s="84">
        <f>D15-E15</f>
        <v>-8329180</v>
      </c>
    </row>
    <row r="16" spans="1:6" x14ac:dyDescent="0.2">
      <c r="A16" s="115" t="s">
        <v>528</v>
      </c>
      <c r="B16" s="116"/>
      <c r="C16" s="117"/>
      <c r="D16" s="117"/>
      <c r="E16" s="117"/>
      <c r="F16" s="86"/>
    </row>
    <row r="17" spans="1:6" ht="31.9" customHeight="1" x14ac:dyDescent="0.2">
      <c r="A17" s="118" t="s">
        <v>554</v>
      </c>
      <c r="B17" s="119" t="s">
        <v>527</v>
      </c>
      <c r="C17" s="120" t="s">
        <v>555</v>
      </c>
      <c r="D17" s="121">
        <f>D18+D20</f>
        <v>-103000</v>
      </c>
      <c r="E17" s="121">
        <f>E18+E20</f>
        <v>8226180</v>
      </c>
      <c r="F17" s="84">
        <f>D17-E17</f>
        <v>-8329180</v>
      </c>
    </row>
    <row r="18" spans="1:6" ht="40.5" customHeight="1" x14ac:dyDescent="0.2">
      <c r="A18" s="118" t="s">
        <v>556</v>
      </c>
      <c r="B18" s="119" t="s">
        <v>527</v>
      </c>
      <c r="C18" s="120" t="s">
        <v>557</v>
      </c>
      <c r="D18" s="121">
        <f>D19</f>
        <v>28700000</v>
      </c>
      <c r="E18" s="121">
        <f>E19</f>
        <v>18700000</v>
      </c>
      <c r="F18" s="87">
        <f>F19</f>
        <v>10000000</v>
      </c>
    </row>
    <row r="19" spans="1:6" ht="41.25" customHeight="1" x14ac:dyDescent="0.2">
      <c r="A19" s="118" t="s">
        <v>558</v>
      </c>
      <c r="B19" s="119" t="s">
        <v>527</v>
      </c>
      <c r="C19" s="120" t="s">
        <v>559</v>
      </c>
      <c r="D19" s="121">
        <v>28700000</v>
      </c>
      <c r="E19" s="121">
        <v>18700000</v>
      </c>
      <c r="F19" s="87">
        <f>D19-E19</f>
        <v>10000000</v>
      </c>
    </row>
    <row r="20" spans="1:6" ht="42.6" customHeight="1" x14ac:dyDescent="0.2">
      <c r="A20" s="118" t="s">
        <v>560</v>
      </c>
      <c r="B20" s="119" t="s">
        <v>527</v>
      </c>
      <c r="C20" s="120" t="s">
        <v>561</v>
      </c>
      <c r="D20" s="121">
        <f>D21</f>
        <v>-28803000</v>
      </c>
      <c r="E20" s="121">
        <f>E21</f>
        <v>-10473820</v>
      </c>
      <c r="F20" s="87">
        <f>D20-E20</f>
        <v>-18329180</v>
      </c>
    </row>
    <row r="21" spans="1:6" ht="39.6" customHeight="1" x14ac:dyDescent="0.2">
      <c r="A21" s="118" t="s">
        <v>562</v>
      </c>
      <c r="B21" s="119" t="s">
        <v>527</v>
      </c>
      <c r="C21" s="120" t="s">
        <v>563</v>
      </c>
      <c r="D21" s="121">
        <v>-28803000</v>
      </c>
      <c r="E21" s="121">
        <v>-10473820</v>
      </c>
      <c r="F21" s="87">
        <f>D21-E21</f>
        <v>-18329180</v>
      </c>
    </row>
    <row r="22" spans="1:6" ht="36" customHeight="1" x14ac:dyDescent="0.2">
      <c r="A22" s="122" t="s">
        <v>529</v>
      </c>
      <c r="B22" s="112" t="s">
        <v>530</v>
      </c>
      <c r="C22" s="113" t="s">
        <v>552</v>
      </c>
      <c r="D22" s="114" t="s">
        <v>40</v>
      </c>
      <c r="E22" s="114" t="s">
        <v>40</v>
      </c>
      <c r="F22" s="84" t="s">
        <v>40</v>
      </c>
    </row>
    <row r="23" spans="1:6" ht="15.75" customHeight="1" x14ac:dyDescent="0.2">
      <c r="A23" s="118" t="s">
        <v>528</v>
      </c>
      <c r="B23" s="116"/>
      <c r="C23" s="117" t="s">
        <v>564</v>
      </c>
      <c r="D23" s="117" t="s">
        <v>564</v>
      </c>
      <c r="E23" s="117" t="s">
        <v>564</v>
      </c>
      <c r="F23" s="117" t="s">
        <v>564</v>
      </c>
    </row>
    <row r="24" spans="1:6" ht="15.75" customHeight="1" x14ac:dyDescent="0.2">
      <c r="A24" s="111" t="s">
        <v>565</v>
      </c>
      <c r="B24" s="112" t="s">
        <v>531</v>
      </c>
      <c r="C24" s="120" t="s">
        <v>566</v>
      </c>
      <c r="D24" s="114">
        <f>D25</f>
        <v>10577419</v>
      </c>
      <c r="E24" s="114">
        <f>E25</f>
        <v>1833154.5099999905</v>
      </c>
      <c r="F24" s="84">
        <f>D25-E25</f>
        <v>8744264.4900000095</v>
      </c>
    </row>
    <row r="25" spans="1:6" ht="31.5" customHeight="1" x14ac:dyDescent="0.2">
      <c r="A25" s="118" t="s">
        <v>567</v>
      </c>
      <c r="B25" s="119" t="s">
        <v>531</v>
      </c>
      <c r="C25" s="120" t="s">
        <v>566</v>
      </c>
      <c r="D25" s="121">
        <f>D26+D30</f>
        <v>10577419</v>
      </c>
      <c r="E25" s="121">
        <f>E26+E30</f>
        <v>1833154.5099999905</v>
      </c>
      <c r="F25" s="87">
        <f>D25-E25</f>
        <v>8744264.4900000095</v>
      </c>
    </row>
    <row r="26" spans="1:6" ht="16.5" customHeight="1" x14ac:dyDescent="0.2">
      <c r="A26" s="111" t="s">
        <v>532</v>
      </c>
      <c r="B26" s="112" t="s">
        <v>533</v>
      </c>
      <c r="C26" s="120" t="s">
        <v>568</v>
      </c>
      <c r="D26" s="114">
        <f>D27</f>
        <v>-649948975.52999997</v>
      </c>
      <c r="E26" s="114">
        <f>E27</f>
        <v>-278629088.42000002</v>
      </c>
      <c r="F26" s="88" t="s">
        <v>520</v>
      </c>
    </row>
    <row r="27" spans="1:6" ht="27.75" customHeight="1" x14ac:dyDescent="0.2">
      <c r="A27" s="118" t="s">
        <v>569</v>
      </c>
      <c r="B27" s="119" t="s">
        <v>533</v>
      </c>
      <c r="C27" s="120" t="s">
        <v>570</v>
      </c>
      <c r="D27" s="121">
        <v>-649948975.52999997</v>
      </c>
      <c r="E27" s="121">
        <v>-278629088.42000002</v>
      </c>
      <c r="F27" s="89" t="s">
        <v>520</v>
      </c>
    </row>
    <row r="28" spans="1:6" ht="27" customHeight="1" x14ac:dyDescent="0.2">
      <c r="A28" s="118" t="s">
        <v>571</v>
      </c>
      <c r="B28" s="119" t="s">
        <v>533</v>
      </c>
      <c r="C28" s="120" t="s">
        <v>572</v>
      </c>
      <c r="D28" s="121">
        <f>D27</f>
        <v>-649948975.52999997</v>
      </c>
      <c r="E28" s="121">
        <f>E27</f>
        <v>-278629088.42000002</v>
      </c>
      <c r="F28" s="89" t="s">
        <v>520</v>
      </c>
    </row>
    <row r="29" spans="1:6" ht="29.25" customHeight="1" x14ac:dyDescent="0.2">
      <c r="A29" s="118" t="s">
        <v>573</v>
      </c>
      <c r="B29" s="119" t="s">
        <v>533</v>
      </c>
      <c r="C29" s="120" t="s">
        <v>574</v>
      </c>
      <c r="D29" s="121">
        <f>D28</f>
        <v>-649948975.52999997</v>
      </c>
      <c r="E29" s="121">
        <f>E28</f>
        <v>-278629088.42000002</v>
      </c>
      <c r="F29" s="89" t="s">
        <v>520</v>
      </c>
    </row>
    <row r="30" spans="1:6" ht="16.5" customHeight="1" x14ac:dyDescent="0.2">
      <c r="A30" s="111" t="s">
        <v>534</v>
      </c>
      <c r="B30" s="112" t="s">
        <v>535</v>
      </c>
      <c r="C30" s="120" t="s">
        <v>575</v>
      </c>
      <c r="D30" s="114">
        <f>D31</f>
        <v>660526394.52999997</v>
      </c>
      <c r="E30" s="114">
        <f>E31</f>
        <v>280462242.93000001</v>
      </c>
      <c r="F30" s="88" t="s">
        <v>520</v>
      </c>
    </row>
    <row r="31" spans="1:6" ht="32.25" customHeight="1" x14ac:dyDescent="0.2">
      <c r="A31" s="118" t="s">
        <v>576</v>
      </c>
      <c r="B31" s="119" t="s">
        <v>535</v>
      </c>
      <c r="C31" s="120" t="s">
        <v>577</v>
      </c>
      <c r="D31" s="123">
        <v>660526394.52999997</v>
      </c>
      <c r="E31" s="123">
        <v>280462242.93000001</v>
      </c>
      <c r="F31" s="89" t="s">
        <v>520</v>
      </c>
    </row>
    <row r="32" spans="1:6" ht="30.75" customHeight="1" x14ac:dyDescent="0.2">
      <c r="A32" s="118" t="s">
        <v>578</v>
      </c>
      <c r="B32" s="119" t="s">
        <v>535</v>
      </c>
      <c r="C32" s="120" t="s">
        <v>579</v>
      </c>
      <c r="D32" s="121">
        <f>D31</f>
        <v>660526394.52999997</v>
      </c>
      <c r="E32" s="121">
        <f>E31</f>
        <v>280462242.93000001</v>
      </c>
      <c r="F32" s="89" t="s">
        <v>520</v>
      </c>
    </row>
    <row r="33" spans="1:6" ht="37.5" customHeight="1" x14ac:dyDescent="0.2">
      <c r="A33" s="118" t="s">
        <v>580</v>
      </c>
      <c r="B33" s="119" t="s">
        <v>535</v>
      </c>
      <c r="C33" s="120" t="s">
        <v>581</v>
      </c>
      <c r="D33" s="121">
        <f>D32</f>
        <v>660526394.52999997</v>
      </c>
      <c r="E33" s="121">
        <f>E32</f>
        <v>280462242.93000001</v>
      </c>
      <c r="F33" s="89" t="s">
        <v>520</v>
      </c>
    </row>
    <row r="34" spans="1:6" ht="12.75" customHeight="1" x14ac:dyDescent="0.2">
      <c r="F34" s="5"/>
    </row>
    <row r="36" spans="1:6" ht="96.6" customHeight="1" x14ac:dyDescent="0.25">
      <c r="A36" s="55" t="s">
        <v>815</v>
      </c>
      <c r="B36" s="17"/>
      <c r="C36" s="18"/>
      <c r="D36" s="17"/>
      <c r="E36" s="19" t="s">
        <v>768</v>
      </c>
      <c r="F36" s="20"/>
    </row>
    <row r="37" spans="1:6" ht="12.75" customHeight="1" x14ac:dyDescent="0.25">
      <c r="A37" s="17"/>
      <c r="B37" s="17"/>
      <c r="C37" s="21" t="s">
        <v>582</v>
      </c>
      <c r="D37" s="17"/>
      <c r="E37" s="17" t="s">
        <v>583</v>
      </c>
      <c r="F37" s="17"/>
    </row>
    <row r="38" spans="1:6" ht="12.75" customHeight="1" x14ac:dyDescent="0.25">
      <c r="A38" s="17"/>
      <c r="B38" s="17"/>
      <c r="C38" s="21"/>
      <c r="D38" s="17"/>
      <c r="E38" s="17"/>
      <c r="F38" s="17"/>
    </row>
    <row r="39" spans="1:6" ht="12.75" customHeight="1" x14ac:dyDescent="0.25">
      <c r="A39" s="17" t="s">
        <v>939</v>
      </c>
      <c r="B39" s="17"/>
      <c r="C39" s="17"/>
      <c r="D39" s="17"/>
      <c r="E39" s="17"/>
      <c r="F39" s="17"/>
    </row>
    <row r="40" spans="1:6" ht="12.75" customHeight="1" x14ac:dyDescent="0.25">
      <c r="A40" s="17" t="s">
        <v>584</v>
      </c>
      <c r="B40" s="17"/>
      <c r="C40" s="18"/>
      <c r="D40" s="17"/>
      <c r="E40" s="19" t="s">
        <v>940</v>
      </c>
      <c r="F40" s="17"/>
    </row>
    <row r="41" spans="1:6" ht="12.75" customHeight="1" x14ac:dyDescent="0.25">
      <c r="A41" s="17"/>
      <c r="B41" s="17"/>
      <c r="C41" s="21" t="s">
        <v>582</v>
      </c>
      <c r="D41" s="17"/>
      <c r="E41" s="17" t="s">
        <v>583</v>
      </c>
      <c r="F41" s="17"/>
    </row>
    <row r="42" spans="1:6" ht="12.75" customHeight="1" x14ac:dyDescent="0.25">
      <c r="A42" s="17"/>
      <c r="B42" s="17"/>
      <c r="C42" s="17"/>
      <c r="D42" s="17"/>
      <c r="E42" s="17"/>
      <c r="F42" s="17"/>
    </row>
    <row r="43" spans="1:6" ht="12.75" customHeight="1" x14ac:dyDescent="0.25">
      <c r="A43" s="22" t="s">
        <v>585</v>
      </c>
      <c r="B43" s="17"/>
      <c r="C43" s="18"/>
      <c r="D43" s="17"/>
      <c r="E43" s="19" t="s">
        <v>586</v>
      </c>
      <c r="F43" s="17"/>
    </row>
    <row r="44" spans="1:6" ht="12.75" customHeight="1" x14ac:dyDescent="0.25">
      <c r="A44" s="17"/>
      <c r="B44" s="17"/>
      <c r="C44" s="21" t="s">
        <v>582</v>
      </c>
      <c r="D44" s="17"/>
      <c r="E44" s="17" t="s">
        <v>583</v>
      </c>
      <c r="F44" s="17"/>
    </row>
    <row r="47" spans="1:6" ht="12.75" customHeight="1" x14ac:dyDescent="0.2">
      <c r="A47" s="6" t="s">
        <v>853</v>
      </c>
    </row>
  </sheetData>
  <mergeCells count="8">
    <mergeCell ref="A1:F1"/>
    <mergeCell ref="A2:F2"/>
    <mergeCell ref="A5:A11"/>
    <mergeCell ref="B5:B11"/>
    <mergeCell ref="C5:C11"/>
    <mergeCell ref="D5:D11"/>
    <mergeCell ref="E5:E11"/>
    <mergeCell ref="F5:F11"/>
  </mergeCells>
  <conditionalFormatting sqref="E101:F101">
    <cfRule type="cellIs" priority="23" stopIfTrue="1" operator="equal">
      <formula>0</formula>
    </cfRule>
  </conditionalFormatting>
  <conditionalFormatting sqref="F34">
    <cfRule type="cellIs" dxfId="17" priority="19" stopIfTrue="1" operator="equal">
      <formula>0</formula>
    </cfRule>
  </conditionalFormatting>
  <conditionalFormatting sqref="F32">
    <cfRule type="cellIs" dxfId="16" priority="1" stopIfTrue="1" operator="equal">
      <formula>0</formula>
    </cfRule>
  </conditionalFormatting>
  <conditionalFormatting sqref="F33">
    <cfRule type="cellIs" dxfId="15" priority="3" stopIfTrue="1" operator="equal">
      <formula>0</formula>
    </cfRule>
  </conditionalFormatting>
  <conditionalFormatting sqref="F29:F30">
    <cfRule type="cellIs" dxfId="14" priority="2" stopIfTrue="1" operator="equal">
      <formula>0</formula>
    </cfRule>
  </conditionalFormatting>
  <conditionalFormatting sqref="E22:F22">
    <cfRule type="cellIs" dxfId="13" priority="13" stopIfTrue="1" operator="equal">
      <formula>0</formula>
    </cfRule>
  </conditionalFormatting>
  <conditionalFormatting sqref="F24">
    <cfRule type="cellIs" dxfId="12" priority="12" stopIfTrue="1" operator="equal">
      <formula>0</formula>
    </cfRule>
  </conditionalFormatting>
  <conditionalFormatting sqref="F25 F15:F16">
    <cfRule type="cellIs" dxfId="11" priority="10" stopIfTrue="1" operator="equal">
      <formula>0</formula>
    </cfRule>
  </conditionalFormatting>
  <conditionalFormatting sqref="E26">
    <cfRule type="cellIs" dxfId="10" priority="9" stopIfTrue="1" operator="equal">
      <formula>0</formula>
    </cfRule>
  </conditionalFormatting>
  <conditionalFormatting sqref="E27">
    <cfRule type="cellIs" dxfId="9" priority="8" stopIfTrue="1" operator="equal">
      <formula>0</formula>
    </cfRule>
  </conditionalFormatting>
  <conditionalFormatting sqref="E28">
    <cfRule type="cellIs" dxfId="8" priority="7" stopIfTrue="1" operator="equal">
      <formula>0</formula>
    </cfRule>
  </conditionalFormatting>
  <conditionalFormatting sqref="F26:F27">
    <cfRule type="cellIs" dxfId="7" priority="6" stopIfTrue="1" operator="equal">
      <formula>0</formula>
    </cfRule>
  </conditionalFormatting>
  <conditionalFormatting sqref="F28">
    <cfRule type="cellIs" dxfId="6" priority="5" stopIfTrue="1" operator="equal">
      <formula>0</formula>
    </cfRule>
  </conditionalFormatting>
  <conditionalFormatting sqref="F31">
    <cfRule type="cellIs" dxfId="5" priority="4" stopIfTrue="1" operator="equal">
      <formula>0</formula>
    </cfRule>
  </conditionalFormatting>
  <conditionalFormatting sqref="F13">
    <cfRule type="cellIs" dxfId="4" priority="18" stopIfTrue="1" operator="equal">
      <formula>0</formula>
    </cfRule>
  </conditionalFormatting>
  <conditionalFormatting sqref="E18:F18">
    <cfRule type="cellIs" dxfId="3" priority="17" stopIfTrue="1" operator="equal">
      <formula>0</formula>
    </cfRule>
  </conditionalFormatting>
  <conditionalFormatting sqref="E19">
    <cfRule type="cellIs" dxfId="2" priority="16" stopIfTrue="1" operator="equal">
      <formula>0</formula>
    </cfRule>
  </conditionalFormatting>
  <conditionalFormatting sqref="F19:F21">
    <cfRule type="cellIs" dxfId="1" priority="15" stopIfTrue="1" operator="equal">
      <formula>0</formula>
    </cfRule>
  </conditionalFormatting>
  <conditionalFormatting sqref="E21">
    <cfRule type="cellIs" dxfId="0" priority="14" stopIfTrue="1" operator="equal">
      <formula>0</formula>
    </cfRule>
  </conditionalFormatting>
  <pageMargins left="0.78740157480314965" right="0.78740157480314965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536</v>
      </c>
      <c r="B1" t="s">
        <v>27</v>
      </c>
    </row>
    <row r="2" spans="1:2" x14ac:dyDescent="0.2">
      <c r="A2" t="s">
        <v>537</v>
      </c>
      <c r="B2" t="s">
        <v>538</v>
      </c>
    </row>
    <row r="3" spans="1:2" x14ac:dyDescent="0.2">
      <c r="A3" t="s">
        <v>539</v>
      </c>
      <c r="B3" t="s">
        <v>5</v>
      </c>
    </row>
    <row r="4" spans="1:2" x14ac:dyDescent="0.2">
      <c r="A4" t="s">
        <v>540</v>
      </c>
      <c r="B4" t="s">
        <v>541</v>
      </c>
    </row>
    <row r="5" spans="1:2" x14ac:dyDescent="0.2">
      <c r="A5" t="s">
        <v>542</v>
      </c>
      <c r="B5" t="s">
        <v>543</v>
      </c>
    </row>
    <row r="6" spans="1:2" x14ac:dyDescent="0.2">
      <c r="A6" t="s">
        <v>544</v>
      </c>
      <c r="B6" t="s">
        <v>545</v>
      </c>
    </row>
    <row r="7" spans="1:2" x14ac:dyDescent="0.2">
      <c r="A7" t="s">
        <v>546</v>
      </c>
      <c r="B7" t="s">
        <v>545</v>
      </c>
    </row>
    <row r="8" spans="1:2" x14ac:dyDescent="0.2">
      <c r="A8" t="s">
        <v>547</v>
      </c>
      <c r="B8" t="s">
        <v>548</v>
      </c>
    </row>
    <row r="9" spans="1:2" x14ac:dyDescent="0.2">
      <c r="A9" t="s">
        <v>549</v>
      </c>
      <c r="B9" t="s">
        <v>550</v>
      </c>
    </row>
    <row r="10" spans="1:2" x14ac:dyDescent="0.2">
      <c r="A10" t="s">
        <v>551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 </vt:lpstr>
      <vt:lpstr>_params</vt:lpstr>
      <vt:lpstr>Доходы!APPT</vt:lpstr>
      <vt:lpstr>'Источники '!APPT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'Источники '!LAST_CELL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'Источники '!RBEGIN_1</vt:lpstr>
      <vt:lpstr>Расходы!RBEGIN_1</vt:lpstr>
      <vt:lpstr>Доходы!REG_DATE</vt:lpstr>
      <vt:lpstr>Доходы!REND_1</vt:lpstr>
      <vt:lpstr>'Источники '!REND_1</vt:lpstr>
      <vt:lpstr>Расходы!REND_1</vt:lpstr>
      <vt:lpstr>'Источники '!S_520</vt:lpstr>
      <vt:lpstr>'Источники '!S_620</vt:lpstr>
      <vt:lpstr>'Источники '!S_700</vt:lpstr>
      <vt:lpstr>'Источники '!S_700A</vt:lpstr>
      <vt:lpstr>Доходы!SIGN</vt:lpstr>
      <vt:lpstr>'Источники '!SIGN</vt:lpstr>
      <vt:lpstr>Расходы!SIGN</vt:lpstr>
      <vt:lpstr>Доходы!SRC_CODE</vt:lpstr>
      <vt:lpstr>Доходы!SRC_KIND</vt:lpstr>
      <vt:lpstr>Доходы!Область_печати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Рамошина Виктория Викторовна</dc:creator>
  <dc:description>POI HSSF rep:2.47.0.110</dc:description>
  <cp:lastModifiedBy>Рамошина Виктория Викторовна</cp:lastModifiedBy>
  <cp:lastPrinted>2021-06-07T13:02:42Z</cp:lastPrinted>
  <dcterms:created xsi:type="dcterms:W3CDTF">2019-02-22T07:57:33Z</dcterms:created>
  <dcterms:modified xsi:type="dcterms:W3CDTF">2021-06-17T06:59:44Z</dcterms:modified>
</cp:coreProperties>
</file>